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Larodriguez\Downloads\"/>
    </mc:Choice>
  </mc:AlternateContent>
  <xr:revisionPtr revIDLastSave="0" documentId="13_ncr:1_{D690433A-C103-447A-971E-A85E7B1FAE1A}" xr6:coauthVersionLast="47" xr6:coauthVersionMax="47" xr10:uidLastSave="{00000000-0000-0000-0000-000000000000}"/>
  <bookViews>
    <workbookView xWindow="-120" yWindow="-120" windowWidth="29040" windowHeight="15720" xr2:uid="{00000000-000D-0000-FFFF-FFFF00000000}"/>
  </bookViews>
  <sheets>
    <sheet name="PAI 2025 V2.0" sheetId="3" r:id="rId1"/>
  </sheets>
  <definedNames>
    <definedName name="_xlnm._FilterDatabase" localSheetId="0" hidden="1">'PAI 2025 V2.0'!$A$8:$S$66</definedName>
    <definedName name="_xlnm.Print_Area" localSheetId="0">'PAI 2025 V2.0'!$A$1:$R$66</definedName>
    <definedName name="_xlnm.Print_Titles" localSheetId="0">'PAI 2025 V2.0'!$1:$8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3" l="1"/>
  <c r="Q14" i="3"/>
  <c r="P14" i="3"/>
  <c r="O14" i="3"/>
  <c r="Q12" i="3"/>
  <c r="P12" i="3"/>
  <c r="O12" i="3"/>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alcChain>
</file>

<file path=xl/sharedStrings.xml><?xml version="1.0" encoding="utf-8"?>
<sst xmlns="http://schemas.openxmlformats.org/spreadsheetml/2006/main" count="685" uniqueCount="329">
  <si>
    <t>Código formato: PDE-04-03</t>
  </si>
  <si>
    <t>FORMULACIÓN</t>
  </si>
  <si>
    <t>PLAN ESTRATÉGICO INSTITUCIONAL</t>
  </si>
  <si>
    <t>ACTIVIDAD</t>
  </si>
  <si>
    <t>INDICADOR</t>
  </si>
  <si>
    <t>METAS DE PERIODO</t>
  </si>
  <si>
    <t>Objetivo</t>
  </si>
  <si>
    <t>Estrategia</t>
  </si>
  <si>
    <t>Proceso</t>
  </si>
  <si>
    <t>Dependencia responsable</t>
  </si>
  <si>
    <t>Actividad</t>
  </si>
  <si>
    <t>Fecha de ejecución</t>
  </si>
  <si>
    <t>Tipo Indicador</t>
  </si>
  <si>
    <t>Nombre</t>
  </si>
  <si>
    <t>Fórmula</t>
  </si>
  <si>
    <t>Unidad de medida</t>
  </si>
  <si>
    <t>Línea base</t>
  </si>
  <si>
    <t>Meta anual</t>
  </si>
  <si>
    <t>Metas de periodos</t>
  </si>
  <si>
    <t>1er Trimes</t>
  </si>
  <si>
    <t>2do Trimes</t>
  </si>
  <si>
    <t>3er Trimes</t>
  </si>
  <si>
    <t>4to Trimes</t>
  </si>
  <si>
    <t>Producto</t>
  </si>
  <si>
    <t>Porcentaje</t>
  </si>
  <si>
    <t>Gestión</t>
  </si>
  <si>
    <t>Direccionamiento Estratégico</t>
  </si>
  <si>
    <t>3.</t>
  </si>
  <si>
    <t>Dirección de Planeación</t>
  </si>
  <si>
    <t>4.</t>
  </si>
  <si>
    <t>N°</t>
  </si>
  <si>
    <t>PLAN DE ACCIÓN INSTITUCIONAL - PAI - VIGENCIA 2025</t>
  </si>
  <si>
    <t>Ejecutar plan de trabajo para elaborar el Informe de Sostenibilidad, de acuerdo con los lineamientos establecidos en la Metodología Estándares GRI-vigencia 2024.</t>
  </si>
  <si>
    <t>Medir el cumplimiento en la ejecución de las actividades del plan de trabajo diseñado para la elaboración del Informe de Sostenibilidad vigencia 2024.</t>
  </si>
  <si>
    <t>No. de actividades ejecutadas del plan de trabajo diseñado para la elaboración del Informe de Sostenibilidad vigencia 2024*100 / No. de actividades programadas en el plan de trabajo diseñado para la elaboración del Informe de Sostenibilidad vigencia 2024.</t>
  </si>
  <si>
    <t>Implementar plan de trabajo para desarrollar la auditoría externa de seguimiento a la certificación del Sistema de Gestión de Calidad ISO 9001:2015, como instrumento para mejorar el desempeño institucional de la Contraloría de Bogotá D.C.</t>
  </si>
  <si>
    <t>Medir el  cumplimiento en las actividades del plan de trabajo para la auditoría externa de seguimiento a la certificación del  Sistema de Gestión de Calidad ISO 9001:2015.</t>
  </si>
  <si>
    <t>No. de actividades ejecutadas del plan de trabajo diseñado para la auditoría externa de seguimiento al SGC * 100 / No. De actividades programadas en el plan de trabajo para la auditoría externa de seguimiento al SGC.</t>
  </si>
  <si>
    <t>Desarrollar las estrategias de Transformación Digital  priorizadas en la programación del proyecto de inversión "Implementación del Control Fiscal Digital al Servicio del Ciudadano"  para la vigencia 2025</t>
  </si>
  <si>
    <t>Nivel de avance en el desarrollo de las estrategias de Transformación Digital priorizadas en la programación del proyecto de inversión "Implementación del Control Fiscal Digital al Servicio del Ciudadano"  para la vigencia 2025</t>
  </si>
  <si>
    <t>Medir el avance en el desarrollo de las estrategias de Transformación Digital priorizadas en la programación del proyecto de inversión "Implementación del Control Fiscal Digital al Servicio del Ciudadano"  para la vigencia 2025</t>
  </si>
  <si>
    <t>_</t>
  </si>
  <si>
    <t>Estudios de Economía y Política Pública</t>
  </si>
  <si>
    <t>Dirección Estudios de Economía y Política Pública</t>
  </si>
  <si>
    <t>Realizar la vigilancia y control fiscal a las finanzas, las políticas públicas y al plan de desarrollo de Bogotá D.C., en cumplimiento del Plan Anual de Estudios PAE</t>
  </si>
  <si>
    <t>Cumplimiento PAE</t>
  </si>
  <si>
    <t>Medir el cumplimiento del PAE.</t>
  </si>
  <si>
    <t xml:space="preserve">Total Productos entregados en desarrollo del PAE *100 /Total Productos programados en el PAE para la vigencia. </t>
  </si>
  <si>
    <t>Subdirección de Estadísticas y Análisis Presupuestal y Financiero</t>
  </si>
  <si>
    <t>Elaborar las Estadísticas Fiscales del Sector Público Distrital de la Vigencia 2024 y trimestrales con corte  marzo, junio y septiembre de 2025.</t>
  </si>
  <si>
    <t>Cumplimiento en la elaboración de las Estadísticas Fiscales</t>
  </si>
  <si>
    <t>Medir el cumplimiento en la elaboración de las Estadísticas Fiscales</t>
  </si>
  <si>
    <t>Número de estadísticas presupuestales  elaboradas *100 / Total estadísticas programadas la vigencia  (4)</t>
  </si>
  <si>
    <t>Reportar a la CGR la información contable y de deuda pública en los términos y condiciones establecidas.</t>
  </si>
  <si>
    <t>Cumplimiento en el reporte de información a la CGR</t>
  </si>
  <si>
    <t>Medir el cumplimiento en el reporte de la información contable y de deuda pública a la Contraloría General de la República</t>
  </si>
  <si>
    <t>Reportes realizados a la CGR *100/ Total reportes requeridos por la CGR. (5)</t>
  </si>
  <si>
    <t>Subdirección de Estudios Económicos y Fiscales</t>
  </si>
  <si>
    <t>Elaborar dos ediciones de la Revista Bogotá Económica</t>
  </si>
  <si>
    <t>Cumplimiento en la elaboración de la Revista Bogotá Económica</t>
  </si>
  <si>
    <t>Medir el  cumplimiento en la elaboración de la revista Bogotá Económica</t>
  </si>
  <si>
    <t>Número de ediciones de la Revista Bogotá Económica  elaboradas *100 / Total ediciones de la Revista Bogotá Económica programadas para la vigencia  (2)</t>
  </si>
  <si>
    <t>Subdirección Evaluación de Política Pública</t>
  </si>
  <si>
    <t>Elaborar los diagnósticos sectoriales a las Direcciones Sectoriales de Ficalización como insumo para la planeación de las auditorías.</t>
  </si>
  <si>
    <t>Cumplimiento en la comunicación de los 16 diagnósticos sectoriales</t>
  </si>
  <si>
    <t xml:space="preserve">Medir el  cumplimiento en la elaboración de los diagnósticos sectoriales </t>
  </si>
  <si>
    <t>Número de diagnósticos comunicados a las Direcciones Sectoriales de Fiscalización *100 / Total diagnósticos sectoriales programados (16)</t>
  </si>
  <si>
    <t>Elaborar metodologías para los Informes Obligatorios Balance Social de las Políticas Públicas del D.C. y del INGED</t>
  </si>
  <si>
    <t>Cumplimiento en la elaboración de la Metodología para los informes Obligatorios Balance Social de las políticas públicas del D.C. y del INGED</t>
  </si>
  <si>
    <t>Medir el cumplimiento en la  elaboración de las metodologías para el Balance Social de las políticas públicas del D.C. y del INGED</t>
  </si>
  <si>
    <t>Níumero de Metodologías elaboradas *100 / Total de Metodologías programadas para la vigencia  (2)</t>
  </si>
  <si>
    <t>4.4</t>
  </si>
  <si>
    <t>Gestión Documental</t>
  </si>
  <si>
    <t>Subdirección de Servicios Generales</t>
  </si>
  <si>
    <t>Realizar seguimiento a las actividades establecidas en el cronograma para implementar el Programa de Gestión Documental - PGD durante la vigencia.</t>
  </si>
  <si>
    <t>Nivel de cumplimiento del Programa de Gestión Documental - PGD durante la vigencia 2025.</t>
  </si>
  <si>
    <t>Verificar el cumplimiento de la ejecución de las actividades que corresponden a la Subdireccion de Servicios Generales (Proceos de Gestión Dcumental)  establecidas en el Cronograma de implementación del Programa de Gestión Documental - PGD durante la vigencia 2025.</t>
  </si>
  <si>
    <t>Total de actividades ejecutadas por la Subdirección de Servicios Generales *100 / Total de actividades que corresponden a la Subdirección de Servicios Generales establecidas en el cronograma de implementación del Programa de Gestión Documental - PGD durante la vigencia 2025.</t>
  </si>
  <si>
    <t>Realizar seguimiento a las actividades establecidas en el Sistema Integrado de Conservación - SIC en la Contraloría de Bogotá D.C. durante la vigencia.</t>
  </si>
  <si>
    <t>Nivel de cumplimiento en la Implementación del SIC durante la vigencia 2025.</t>
  </si>
  <si>
    <t>Verificar el cumplimiento de la ejecución de las actividades que corresponden a la Subdirección de Servicios Generales (Proceos de Gestión Dcumental)establecidas en el Cronograma de implementación del Sistema Integrado de Conservación - SIC (programas de conservación y plan de preservación digital) durante la vigencia 2025.</t>
  </si>
  <si>
    <t>Total de actividades ejecutadas por la Subdirección de Servicios Generales  *100 / Total de actividades que corresponden a la Subdirección de Servicios Generales establecidas en el cronograma de implementación del Sistema Integrado de Conservación - SIC durante la vigencia 2025.</t>
  </si>
  <si>
    <t>Realizar visitas a los archivos de gestión del proceso con el propósito de verificar la adecuada organización de documentos físicos y electrónicos para garantizar la adecuada conservación y preservacion de ellos.</t>
  </si>
  <si>
    <t>Nivel de cumplimiento en la realización de las visitas a los archivos de gestión de la entidad.</t>
  </si>
  <si>
    <t>Medir el porcentaje de cumplimiento en la realización de visitas a los archivos de gestión de la entidad, para que las transferencias cumplan con los requisitos técnicos establecidos.</t>
  </si>
  <si>
    <t>N° de visitas realizadas a los archivos de gestion * 100 / N° de visitas programas en el cronograma de visitas. (76)</t>
  </si>
  <si>
    <t>Realizar encuestas con el fin de medir la percepción de los usuarios frente al servicio de préstamo de documentos.</t>
  </si>
  <si>
    <t>Resultado</t>
  </si>
  <si>
    <t>Nivel de percepción del cliente frente al servicio de préstamo de documentos</t>
  </si>
  <si>
    <t>Medir la percepción de los usuarios en relación al servicio de préstamo de documentos</t>
  </si>
  <si>
    <t>N° acumulado de encuestas con resultado excelente y bueno *100 / Total acumulado de encuestas que califican el servicio de préstamo de documentos.</t>
  </si>
  <si>
    <t>Gestión Jurídica</t>
  </si>
  <si>
    <t>Dirección Jurídica</t>
  </si>
  <si>
    <t>Adelantar las actuaciones judiciales y extrajudiciales necesarias para ejercer la representación judicial y extrajudicial de la Entidad.</t>
  </si>
  <si>
    <t>Medir el cumplimiento a las actuaciones de representación judicial y extrajudicial de la Entidad.</t>
  </si>
  <si>
    <t>No. acumulado de actuaciones judiciales y extrajudiciales realizadas más número de actuaciones judiciales y extrajudiciales en trámite, dentro de los términos de Ley * 100 / No. acumulado de actuaciones judiciales y extrajudiciales requeridas para la representación de la Entidad dentro de los términos de ley.</t>
  </si>
  <si>
    <t>Orientar jurídicamente a las dependencias, comités y equipos de trabajo institucionales.</t>
  </si>
  <si>
    <t>Medir el cumplimiento en las orientaciones requeridas.</t>
  </si>
  <si>
    <t>No. acumulado de orientaciones atendidas más número de orientaciones en trámite dentro del término legal o reglamentario * 100 / No. acumulado de solicitudes de orientación recibidas.</t>
  </si>
  <si>
    <t>Gestión de Talento Humano</t>
  </si>
  <si>
    <t xml:space="preserve">Oficina de Asuntos Disciplinarios </t>
  </si>
  <si>
    <t>Elaborar y socializar tips informativos de prevención, respecto de conductas que constituyen una posible falta disciplinaria.</t>
  </si>
  <si>
    <t xml:space="preserve">Gestión </t>
  </si>
  <si>
    <t>Nivel de cumplimiento en la elaboración y socialización de tips informativos de prevención, respecto de conductas que constituyen una posible falta disciplinaria.</t>
  </si>
  <si>
    <t>Medir el nivel de cumplimiento en la elaboración y socialización de tips informativos de prevención, respecto de conductas que constituyen una posible falta disciplinaria.</t>
  </si>
  <si>
    <t>No. de tips realizados *100 / No. de tips programados (4)</t>
  </si>
  <si>
    <t>Subdirección de Bienestar Social</t>
  </si>
  <si>
    <t>Realizar  seguimiento a  la ejecución del cronograma del Plan de Bienestar Social e Incentivos 2025</t>
  </si>
  <si>
    <t>Nivel de cumplimiento en la ejecución del cronograma del Plan de Bienestar Social e Incentivos 2025.</t>
  </si>
  <si>
    <t>Medir el cumplimiento en la ejecución del cronograma del Plan de Bienestar Social e Incentivos 2025.</t>
  </si>
  <si>
    <t>No. de actividades ejecutadas  *100 / No. de actividades programadas (50)</t>
  </si>
  <si>
    <t>Realizar el seguimiento a  la ejecución del cronograma del Plan Anual de SST  2025</t>
  </si>
  <si>
    <t>Nivel de cumplimiento en la ejecución del cronograma del Plan Anual  de SST 2025.</t>
  </si>
  <si>
    <t>Medir el cumplimiento en la ejecución del cronograma del Plan Anual de SST 2025.</t>
  </si>
  <si>
    <t>No. de actividades ejecutadas  *100 / No. de actividades programadas (20)</t>
  </si>
  <si>
    <t>Subdirección de Capacitación y Cooperación Técnica</t>
  </si>
  <si>
    <t>Realizar el seguimiento a  la ejecución del Plan Institucional de Capacitación PIC 2025</t>
  </si>
  <si>
    <t>Nivel de cumplimiento en la ejecución del Plan Institucional de Capacitación.</t>
  </si>
  <si>
    <t>Medir el cumplimiento en la ejecución del Plan Institucional de Capacitación.</t>
  </si>
  <si>
    <t>Evaluar la calidad de las acciones de capacitación</t>
  </si>
  <si>
    <t>Nivel de calidad de las acciones de capacitación dirigidas a los servidores públicos de la entidad, en lo que respecta a contenidos, metodología, facilitadores, material de estudio y organización.</t>
  </si>
  <si>
    <t>Medir la calidad de las acciones de capacitación dirigidas a los servidores públicos de la entidad en lo que respecta a contenidos, metodología, facilitadores, material de estudio y organización.</t>
  </si>
  <si>
    <t>Promedio de las calificaciones realizadas en las Evaluaciones de Calidad de la capacitación en el periodo *100 / Valor máximo a obtener en la Evaluación de Calidad de la capacitación (4).</t>
  </si>
  <si>
    <t xml:space="preserve">Medir la cobertura poblacional para las capacitaciones en la  Contraloría de Bogotá </t>
  </si>
  <si>
    <t>Nivel de cobertura poblacional para las capacitaciones en la  Contraloría de Bogotá.</t>
  </si>
  <si>
    <t>Medir la cobertura poblacional en las acciones de capacitación realizadas en desarrollo del PIC 2025</t>
  </si>
  <si>
    <t xml:space="preserve">Número de servidores que han participado en acciones de capacitación durante la vigencia*100 / Número de servidores en la planta de personal a la fecha del corte. </t>
  </si>
  <si>
    <t>Subdirección de Carrera Administrativa</t>
  </si>
  <si>
    <t>Realizar estrategias de sensibilización, sobre la correcta utilización de los instrumentos para la evaluación del desempeño laboral del sistema propio de evaluación establecido por la CECAT para los servidores públicos de carrera especial y en período de prueba.</t>
  </si>
  <si>
    <t>Nivel de cumplimiento en la realización de estrategias de sensibilización, sobre la correcta utilización de los instrumentos para la evaluación del desempeño laboral del sistema propio de evaluación establecido por la CECAT para los servidores públicos de carrera especial y en período de prueba.</t>
  </si>
  <si>
    <t>Medir el cumplimiento en la de sensibilización, sobre la correcta utilización de los instrumentos para la evaluación del desempeño laboral del sistema propio de evaluación establecido por la CECAT para los servidores públicos de carrera especial y en período de prueba.</t>
  </si>
  <si>
    <t>No. de acciones de sensibilización realizadas*100 / No. de acciones de sensibilización programadas (6)</t>
  </si>
  <si>
    <t>Subdirección de Gestión de Talento Humano</t>
  </si>
  <si>
    <t>Crear un botón de “Ayuda”, para publicar pautas generales que brinden solución oportuna a inquietudes frecuentes de las y los servidores de la Entidad, relacionadas con los tramites que se efectúan ante la Subdirección de Gestión de Talento Humano. El botón se ubicará en el módulo de Talento Humano de la Intranet, para utilizar las herramientas tecnológicas con las que cuenta la entidad, para la difusión y socialización de las actividades que realiza la dependencia.</t>
  </si>
  <si>
    <t>Nivel de cumplimiento en la creación de un botón de “Ayuda”, para publicar pautas generales que brinden solución oportuna a inquietudes frecuentes de las y los servidores de la Entidad, relacionadas con los tramites que se efectúan ante la Subdirección de Gestión de Talento Humano.</t>
  </si>
  <si>
    <t>Medir el nivel de cumplimiento en la creación de un botón de “Ayuda”, para publicar pautas generales que brinden solución oportuna a inquietudes frecuentes de las y los servidores de la Entidad, relacionadas con los tramites que se efectúan ante la Subdirección de Gestión de Talento Humano.</t>
  </si>
  <si>
    <t>Botón de ayuda creado en la Intranet, en el espacio de Talento Humano :
SI: 100% 
NO: 0%</t>
  </si>
  <si>
    <t>4.1</t>
  </si>
  <si>
    <t>Gestión de Tecnologías de la Información.</t>
  </si>
  <si>
    <t>Dirección de Tecnologías de la Información y las Comunicaciones</t>
  </si>
  <si>
    <t>Ejecutar el Plan de Trabajo para gestionar la Política de Gobierno Digital en la Contraloría de Bogotá D.C., de acuerdo con la normatividad aplicable</t>
  </si>
  <si>
    <t>Nivel de cumplimiento en la ejecución del plan de trabajo diseñado para gestionar la Política de Gobierno Digital en la Entidad.</t>
  </si>
  <si>
    <t>Medir el cumplimiento en la ejecución del plan de trabajo diseñado para gestionar la Política de Gobierno Digital en la Contraloría de Bogotá D.C.</t>
  </si>
  <si>
    <t>Número de actividades ejecutadas del plan de trabajo para gestionar la Política de Gobierno Digital en la CB.*100 / No. total de actividades programadas en el plan de trabajo para gestionar la Política de Gobierno Digital en la CB</t>
  </si>
  <si>
    <t>4.3</t>
  </si>
  <si>
    <t>Actualizar y mantener la plataforma tecnológica de la Entidad, con el fin de mejorar la gestión de los procesos y contribuir a la transformación digital, mediante la generación de servicios de TI con calidad, oportunidad y seguridad.</t>
  </si>
  <si>
    <t>Nivel de cumplimiento en la ejecución del plan de trabajo diseñado para actualizar y mantener la plataforma tecnológica de la Entidad.</t>
  </si>
  <si>
    <t>Medir el cumplimiento en la ejecución del plan de trabajo diseñado para actualizar y mantener la plataforma tecnológica de la Entidad.</t>
  </si>
  <si>
    <t>Número de actividades ejecutadas del plan de trabajo para actualizar y  mantener la plataforma de TI * 100 / Número total de actividades programadas en el plan de trabajo para actualizar y mantener la plataforma de TI.</t>
  </si>
  <si>
    <t>Prestar los servicios de soporte de TI a los usuarios, para asegurar el funcionamiento adecuado de los recursos tecnológicos que apoyan la gestión institucional.</t>
  </si>
  <si>
    <t>Nivel de cumplimiento en la atención de los requerimientos de soporte  presentados por los usuarios de la entidad y sujetos de control, de acuerdo a los ANS  (Acuerdos de Niveles de Servicio) establecidos.</t>
  </si>
  <si>
    <t>Medir la oportunidad en la atención de los requerimientos de soporte, presentados por los usuarios de  las dependencias de la entidad y sujetos de control cuando aplique, de acuerdo a los ANS establecidos.</t>
  </si>
  <si>
    <t>Número de requerimientos de soporte, atendidos dentro de los tiempo establecidos en los ANS * 100 / Número total de requerimientos de soporte atendidos durante el periodo.</t>
  </si>
  <si>
    <t>1.</t>
  </si>
  <si>
    <t>Participación Ciudadana y Comunicación con Partes Interesadas</t>
  </si>
  <si>
    <t>Dirección Participación Ciudadana y Desarrollo Local</t>
  </si>
  <si>
    <t>Desarrollar 550 acciones de diálogo con la comunidad en temas relacionados con el control social como insumo para en control fiscal.</t>
  </si>
  <si>
    <t>Medir el cumplimiento en la implementación acciones de diálogo con la comunidad.</t>
  </si>
  <si>
    <t>Nº de acciones de diálogo con la comunidad ejecutadas *100/ Total de acciones de diálogo con la comunidad programadas.</t>
  </si>
  <si>
    <t>Desarrollar 140 acciones de formación en temas relacionados con el control social como insumo para el control fiscal.</t>
  </si>
  <si>
    <t>Medir el nivel de cumplimiento en la implementación de acciones de formación.</t>
  </si>
  <si>
    <t>Nº de acciones de formación ejecutadas * 100/ Total acciones de formación programadas.</t>
  </si>
  <si>
    <t>Dirección de Apoyo al Despacho</t>
  </si>
  <si>
    <t>Fortalecer los mecanismos de denuncia ciudadana sobre la gestión del recurso público para impulsar la vinculación activa de los ciudadanos que permita la priorización y focalización del control fiscal, a través de dos (2) campañas de divulgación de los canales para la interacción con la Contraloría.</t>
  </si>
  <si>
    <t>Medir el cumplimiento en la realización de las campañas de divulgación de los canales de denuncia ciudadana.</t>
  </si>
  <si>
    <t>Número de campañas de divulgación de mecanismos ejecutadas *100 / Número de campañas de divulgación de mecanismos programadas.</t>
  </si>
  <si>
    <t>Publicar cuatro (4) boletines sobre la gestión de la Entidad en el trámite de los requerimientos presentados por el Concejo de Bogotá (invitaciones y proposiciones)</t>
  </si>
  <si>
    <t>Medir el cumplimiento en la publicación del Boletín Concejo &amp; Control.</t>
  </si>
  <si>
    <t>No. de Boletines publicados * 100 / Boletines programados.</t>
  </si>
  <si>
    <t>Oficina Asesora de Comunicaciones</t>
  </si>
  <si>
    <t>Adelantar cuatro (4) campañas de comunicación con componente interno y externo, que permita fortalecer la imagen institucional y divulgar la gestión de la Contraloría de Bogotá.</t>
  </si>
  <si>
    <t>Medir el cumplimiento en la realización de las campañas de comunicación.</t>
  </si>
  <si>
    <t>No. de campañas de comunicación ejecutadas *100/ No. de campañas de comunicación programadas.</t>
  </si>
  <si>
    <t>Realizar una encuesta con el fin de conocer la percepción de los funcionarios de la entidad frente a las campañas de comunicación.</t>
  </si>
  <si>
    <t>Medir el cumplimiento en la realización de la encuesta de percepción.</t>
  </si>
  <si>
    <t>Encuesta de comunicación ejecutada * 100/ Encuesta de comunicación programada.</t>
  </si>
  <si>
    <t>Socializar las rendiciones de cuentas que realice la entidad.</t>
  </si>
  <si>
    <t>Medir el nivel de cumplimiento en la socialización de la rendición de cuentas de la Entidad</t>
  </si>
  <si>
    <t>Número de rendiciones de cuentas socializadas*100 / Número de rendición de cuentas realizadas.</t>
  </si>
  <si>
    <t>2.</t>
  </si>
  <si>
    <t>Responsabilidad Fiscal y Jurisdicción Coactiva</t>
  </si>
  <si>
    <t>Despacho Contralor y Dirección de Responsabilidad Fiscal y Jurisdicción Coactiva</t>
  </si>
  <si>
    <t>Resolver los grados de consulta y recursos de apelación de los procesos de responsabilidad fiscal- PRF</t>
  </si>
  <si>
    <t>Nivel de cumplimiento en resolver los grados de consulta y recursos de apelación de los procesos de responsabilidad fiscal -PRF</t>
  </si>
  <si>
    <t>Medir el cumplimiento de la resolución de grados de consulta y recursos de apelación de los procesos de responsabilidad fiscal -PRF</t>
  </si>
  <si>
    <t>N° de grados de consultas y recursos de apelación resueltos * 100 /N° de grados de consultas y recursos de apelación recibidos en el año, hasta el mes antes del reporte trimestral y los que estaban sin resolver a 31 de diciembre de 2024</t>
  </si>
  <si>
    <t>Dirección de Responsabilidad Fiscal y Jurisdicción Coactiva</t>
  </si>
  <si>
    <t>Estudiar los Hallazgos Fiscales (HF) y/o Indagaciones Preliminares (IP)</t>
  </si>
  <si>
    <t>Nivel de cumplimiento del estudio de Hallazgos Fiscales (HF) y/o Indagaciones Preliminares (IP) en la Dirección de Responsabilidad Fiscal y Jurisdicción Coactiva</t>
  </si>
  <si>
    <t>Medir el cumplimiento en el estudio de Hallazgos Fiscales (HF) y/o Indagaciones Preliminares (IP) en la Dirección de Responsabilidad Fiscal y Jurisdicción Coactiva</t>
  </si>
  <si>
    <t>N° de memorandos enviados para aperturar procesos de responsabilidad fiscal y devolver hallazgos fiscales e indagaciones preliminares, y las aperturas de procesos de responsabilidad fiscal*100 / N° de Hallazgos Fiscales y/o Indagaciones Preliminares recibidos en el año, hasta el mes antes del reporte trimestral y los que estaban sin evaluar a 31 de diciembre de 2024</t>
  </si>
  <si>
    <t>Subdirección del Proceso de Responsabilidad Fiscal</t>
  </si>
  <si>
    <t>Nivel de cumplimiento en el Estudio de Hallazgos Fiscales (HF) y/o Indagaciones Preliminares (IP) y apertura de procesos de responsabilidad fiscal en la Subdirección del Proceso de Responsabilidad Fiscal</t>
  </si>
  <si>
    <t>Medir el cumplimiento en el resultado del estudio a los Hallazgos Fiscales (HF) y/o Indagaciones Preliminares (IP) y apertura de procesos de responsabilidad fiscal la Subdirección del Proceso de Responsabilidad Fiscal</t>
  </si>
  <si>
    <t>N° de autos proferidos (de apertura o autos de apertura e imputación del procesos de responsabilidad fiscal) y los memorandos devolución de hallazgos e indagaciones preliminares * 100 / N° de Hallazgos Fiscales y/o Indagaciones Preliminares recibidos en el año, hasta el mes antes del reporte trimestral y los que estaban sin evaluar a 31 de diciembre de 2024</t>
  </si>
  <si>
    <t>Dirección de Responsabilidad Fiscal y Jurisdicción Coactiva, Dirección de Reacción Inmediata y Subdirección del Proceso de Responsabilidad Fiscal</t>
  </si>
  <si>
    <t>Proferir decisiones en los procesos de responsabilidad fiscal (Ley 610 de 2000 y 1474 de 2011)</t>
  </si>
  <si>
    <t>Nivel de cumplimiento en las decisiones proferidas en los procesos de responsabilidad fiscal de conformidad con las normas vigentes</t>
  </si>
  <si>
    <t>Medir el cumplimiento en las decisiones proferidas en los procesos de responsabilidad fiscal de conformidad con las normas vigentes</t>
  </si>
  <si>
    <t>N° decisiones proferidas en los procesos de responsabilidad fiscal (Imputaciones, Archivo, Cesación por Pago, Fallos con y Fallos Sin) * 100 / 400 Decisiones Programadas</t>
  </si>
  <si>
    <t>Ejecutoriar procesos de responsabilidad fiscal que estan por prescribir (mientras sea legalmente posible).</t>
  </si>
  <si>
    <t xml:space="preserve">Nivel de cumplimiento de ejecutorias en procesos de responsabilidad fiscal con posiblidad de prescribir </t>
  </si>
  <si>
    <t xml:space="preserve">Medir el cumplimiento de procesos de responsabilidad fiscal ejecutoriados con posiblidad de prescribir </t>
  </si>
  <si>
    <t>N° de procesos de responsabilidad fiscal ejecutoriados con posibilidad de prescribir - N° procesos de responsabilidad fiscal Prescritos en 2025 * 100 /N° de procesos de responsabilidad fiscal activos con posiblidad de prescribir a 15 de abril de 2026</t>
  </si>
  <si>
    <t>Subdirección de Jurisdicción Coactiva</t>
  </si>
  <si>
    <t>Recaudar dinero de los títulos ejecutivos proferidos por y/o a favor de la Contraloría de Bogotá D.C.</t>
  </si>
  <si>
    <t>Nivel de cumplimiento del recaudo de los títulos ejecutivos proferidos por y/o a favor de la Contraloría de Bogotá D.C. (mientras sea legalmente posible)</t>
  </si>
  <si>
    <t>Medir el cumplimiento del recaudo de los títulos ejecutivos proferidos por y/o a favor de la Contraloría de Bogotá D.C.</t>
  </si>
  <si>
    <t>Cuantía recaudada * 100 / Cuantía proyectada a recaudar</t>
  </si>
  <si>
    <t>Vigilancia y Control a la Gestión Fiscal</t>
  </si>
  <si>
    <t>Subdirección de Análisis, Estadísticas e Indicadores</t>
  </si>
  <si>
    <t>Adelantar la identificación, obtención, procesamiento, actualización y publicación de la información relacionada con la contratación y ejecución presupuestal de los sujetos de control del Distrito.</t>
  </si>
  <si>
    <t>Información actualizada y socializada periódicamente en el "Boletín de seguimiento a la contratación de Bogotá"</t>
  </si>
  <si>
    <t>Establecer el grado de cumplimiento frente a la actualización y disponibilidad de la información de contratación de los sujetos de control.</t>
  </si>
  <si>
    <t>No. De actualizaciones de información en el tablero de control  "Boletín de seguimiento a la contratación de Bogotá" durante el periodo</t>
  </si>
  <si>
    <t>Número</t>
  </si>
  <si>
    <t>Direcciones Sectoriales de Fiscalización</t>
  </si>
  <si>
    <t>Evaluar la gestión fiscal de los Sujetos de Vigilancia y Control competencia de la Dirección Sectorial.</t>
  </si>
  <si>
    <t>Medir la cobertura del control fiscal realizado en los Sujetos de Vigilancia y Control, así como de los Particulares que manejan fondos o bienes del Distrito Capital.</t>
  </si>
  <si>
    <t>N° acumulado de Sujetos de Vigilancia y Control auditados mediante cualquier tipo de auditoría en la vigencia *100 / Total de Sujetos de Vigilancia y Control de la CB asignados en la resolución vigente.</t>
  </si>
  <si>
    <t>Direcciones Sectoriales de Fiscalización y Reacción Inmediata</t>
  </si>
  <si>
    <t>Ejecutar el Plan Distrital de Vigilancia y Control Fiscal - PDVCF.</t>
  </si>
  <si>
    <t>Medir el grado de cumplimiento de las auditorías y AEF programadas en el Plan Distrital de Vigilancia y Control Fiscal - PDVCF, teniendo en cuenta aquellos ejercicios en los que ya se ha comunicado el informe.</t>
  </si>
  <si>
    <t>N° acumulado de auditorías y AEF ejecutadas con informe comunicado * 100 / N° total de auditorías y AEF programadas en el Plan Distrital de Vigilancia y Control Fiscal - PDVC con vencimiento a la fecha de corte del periodo rendido.</t>
  </si>
  <si>
    <t>Trasladar oportunamente los hallazgos con incidencia fiscal, producto de los diferentes tipos de auditorías y AEF realizadas en la vigencia.</t>
  </si>
  <si>
    <t>Medir el nivel de cumplimiento en el traslado de hallazgos fiscales a la DRFJC, generados durante la vigencia en cumplimiento del Plan Distrital de Vigilancia y Control Fiscal - PDVCF.</t>
  </si>
  <si>
    <t>N° acumulado de hallazgos fiscales determinados en la vigencia trasladados a la Dirección de RFJC en el término establecido en los procedimientos * 100 / N° acumulado de hallazgos fiscales registrados en los informes de auditoría y AEF comunicados en la vigencia.</t>
  </si>
  <si>
    <t>Tramitar la indagación preliminar dentro del término legal.</t>
  </si>
  <si>
    <t>Medir el cumplimiento en el trámite de las indagaciones preliminares de conformidad con el término legal establecido.</t>
  </si>
  <si>
    <t>N° acumulado de indagaciones preliminares que se decidieron dentro del periodo rendido *100 / N° total de indagaciones preliminares tramitadas con vencimiento dentro del periodo rendido.</t>
  </si>
  <si>
    <t>Estrategia anual de gestión de la información y analítica de datos implementada</t>
  </si>
  <si>
    <t>Medir el grado de avance en el desarrollo de los hitos planeados en la estrategia</t>
  </si>
  <si>
    <t>No. de hitos realizados *100 /Total de No. de Hitos planeados</t>
  </si>
  <si>
    <t>Despacho del Contralor Auxiliar</t>
  </si>
  <si>
    <t>Participar en actividades desarrolladas por la OLACEFS - Comité de creación de capacidades</t>
  </si>
  <si>
    <t>Medir el nivel de cumplimiento de participacipon en actividades desarrolladas en cooperación con la OLACEFS - Comité de creación de capacidades</t>
  </si>
  <si>
    <t>Actividades ejecutadas en cooperación con la OLACEFS Si = 100% No = 0%.</t>
  </si>
  <si>
    <t>Direcciones Sectoriales de Fiscalización, Dirección de Reacción Inmediata</t>
  </si>
  <si>
    <t>Reportar los beneficios del proceso de Vigilancia y Control Fiscal para determinar la tasa de retorno a la sociedad.</t>
  </si>
  <si>
    <t>Medir la tasa de retorno del ejercicio de vigilancia fiscal generada por el PVCGF.</t>
  </si>
  <si>
    <t>Valor de los beneficios generados en la vigencia por el PVCGF *100 / Valor del presupuesto ejecutado de la Contraloría de Bogotá, D.C. en la vigencia.</t>
  </si>
  <si>
    <t>Dinero*</t>
  </si>
  <si>
    <t>$2.00</t>
  </si>
  <si>
    <t>Realizar seguimiento a obras y proyectos de infraestructura relevantes para Bogotá D.C. en desarrollo del programa "Vamos a la Obra".</t>
  </si>
  <si>
    <t>Medir el cumplimiento del seguimiento a obras y proyectos de infraestructura relevantes para Bogotá D.C., incluidos en el programa "Vamos a la Obra".</t>
  </si>
  <si>
    <t>Número acumulado de seguimientos realizados (mesas y visitas) a obras y proyectos de infraestructura en desarrollo del programa "Vamos a la Obra" en la vigencia 2025 * 100 / Total acumulado de seguimientos requeridos en el programa "Vamos a la Obra" en cada periodo de reporte de la vigencia 2025.</t>
  </si>
  <si>
    <t>Evaluación y Mejora</t>
  </si>
  <si>
    <t>Oficina de Control Interno</t>
  </si>
  <si>
    <t>Realizar seguimiento y verificación al PM suscrito con la AGR</t>
  </si>
  <si>
    <t>Nivel de cumplimiento del Plan de Mejoramiento Institucional suscrito con la AGR</t>
  </si>
  <si>
    <t>Medir el cumplimiento en la ejecución del Plan de Mejoramiento Institucional sucrito con la AGR.</t>
  </si>
  <si>
    <t>Número de acciones correctivas ejecutadas en el periodo del Plan de Mejoramiento Institucional con AGR * 100 / Número de acciones correctivas con fecha de vencimiento cumplida al momento del reporte (AGR).</t>
  </si>
  <si>
    <t>Presentar los informes establecidos por ley a entes externos y o de Control</t>
  </si>
  <si>
    <t>Nivel de cumplimiento en la presentación de informes a entes externos y/o de Control, establecidosen la planeación de actividades de la Oficina de Control Interno</t>
  </si>
  <si>
    <t>Medir el cumplimiento en la presentación de informes a entes externos y/o de Control, establecidos en la planeación de actividades de la Oficina de Control Interno.</t>
  </si>
  <si>
    <t>Número de informes establecidos por ley presentados a entes externos y o de Control * 100 / Número total de informes establecidos.</t>
  </si>
  <si>
    <t>Ejecutar las auditorías internas establecidas en el Programa Anual de Auditorías Internas - PAAI.</t>
  </si>
  <si>
    <t>Nivel de Cumplimiento en la ejecución de las auditorías internas programadas en el PAAI.</t>
  </si>
  <si>
    <t>Medir el cumplimiento en la ejecución de las auditorías internas programadas en el PAAI.</t>
  </si>
  <si>
    <t>Número de auditorías internas realizadas * 100 / Número Total de auditorías programadas en el PAAI.</t>
  </si>
  <si>
    <t>Realizar verificación al Plan de Mejoramiento Institucional, de conformidad con los términos.</t>
  </si>
  <si>
    <t>Nivel de cumplimiento en la verificación del Plan de Mejoramiento Institucional.</t>
  </si>
  <si>
    <t>Medir el cumplimiento en la ejecución de las verificaciones al Plan de Mejoramiento Institucional.</t>
  </si>
  <si>
    <t>Número de procesos a los cuales se les realizó verificación en el Plan de Mejoramiento Institucional *100 / Número de procesos que cuenten con acciones abiertas en el Plan de Mejoramiento Institucional.</t>
  </si>
  <si>
    <t>Realizar verificación al Mapa de Riesgos Institucional, de conformidad con los términos.</t>
  </si>
  <si>
    <t>Nivel de cumplimiento en la verificación del Mapa de Riesgos Institucional.</t>
  </si>
  <si>
    <t>Medir el cumplimiento en la ejecución de las verificaciones al Mapa de Riesgos Institucional.</t>
  </si>
  <si>
    <t>Número de verificaciones realizadas al Mapa de Riesgos por proceso *100 /Número total de procesos del Mapa de Riesgos Institucional a verificar.</t>
  </si>
  <si>
    <t>Gestión Administrativa y Financiera</t>
  </si>
  <si>
    <t>Dirección Administrativa</t>
  </si>
  <si>
    <r>
      <t>Desarrollar las adecuaciones de la infraestructura física, mantenimiento y dotación del mobiliario, que soporta el cumplimiento de la misión, establecidas en la programación del proyecto de inversión 8046 - "</t>
    </r>
    <r>
      <rPr>
        <i/>
        <sz val="9"/>
        <color theme="1"/>
        <rFont val="Arial Narrow"/>
        <family val="2"/>
      </rPr>
      <t>Fortalecimiento de la Infraestructura física y dotación de mobiliario de la Contraloría de Bogotá D.C</t>
    </r>
    <r>
      <rPr>
        <sz val="9"/>
        <color theme="1"/>
        <rFont val="Arial Narrow"/>
        <family val="2"/>
      </rPr>
      <t>."  para la vigencia 2025.</t>
    </r>
  </si>
  <si>
    <t>Nivel de avance en el cronograma de desarrollo de las adecuaciones de la infraestructura física, mantenimiento y dotación del mobiliario para la vigencia 2025.</t>
  </si>
  <si>
    <t>Medir el avance del desarrollo del cronograma de las adecuaciones de la infraestructura física, mantenimiento y dotación del mobiliario para la vigencia 2025.</t>
  </si>
  <si>
    <t>Numero de actividades ejecutadas del cronograma de desarrollo de las adecuaciones de la infraestructura física, mantenimiento y dotación del mobiliario para la vigencia 2025 * 100/ Total de actividades del cronograma de desarrollo de las adecuaciones de la infraestructura física, mantenimiento y dotación del mobiliario para la vigencia 2025.</t>
  </si>
  <si>
    <t>Desarrollar las actividades del Plan institucional de Gestion Ambiental PIGA - con el fin mitigar las amenazas al control fiscal por los efectos del cambio climático, la degradación ambiental y otros factores globales que inciden directamente en la calidad de vida de los servidores en la entidad.</t>
  </si>
  <si>
    <t>Nivel de cumplimiento del cronograma de ejecucion del Plan Institucional de Gestion Ambiental - PIGA</t>
  </si>
  <si>
    <t>Medir el cumplimiento de las diferentes actividades inmersas en el cronograma del PIGA que tiene por objeto el manejo responsable de los recursos naturales</t>
  </si>
  <si>
    <t>N° total de actividades ejecutadas en el SEMESTRE * 100 / N° total de actividades contempladas en el cronograma de Plan de Acción del PIGA</t>
  </si>
  <si>
    <t>Subdirección Financiera</t>
  </si>
  <si>
    <t>Realizar el seguimiento a la Ejecución Presupuestal.</t>
  </si>
  <si>
    <t>Nivel de cumplimiento en el seguimiento a la ejecución Presupuestal</t>
  </si>
  <si>
    <t>Medir el cumplimiento en el seguimiento a la ejecución presupuestal.</t>
  </si>
  <si>
    <t>Valor total compromisos presupuestales * 100 / Total Presupuesto definitivo de la vigencia</t>
  </si>
  <si>
    <t>Subdirección de Contratación</t>
  </si>
  <si>
    <t>Verificar el cumplimiento en la ejecución del Plan Anual de Adquisiciones de la Contraloría de Bogotá</t>
  </si>
  <si>
    <t>Nivel de cumplimiento en la ejecución del Plan Anual de Adquisiciones de la Contraloría de Bogotá.</t>
  </si>
  <si>
    <t>Medir el cumplimiento en la ejecución del Plan Anual de Adquisiciones de la Contraloría de Bogotá.</t>
  </si>
  <si>
    <t>2.1</t>
  </si>
  <si>
    <t>2.3</t>
  </si>
  <si>
    <t>2.2</t>
  </si>
  <si>
    <t>2.4</t>
  </si>
  <si>
    <t>3.4</t>
  </si>
  <si>
    <t>Nivel de cumplimiento en la ejecución de las actividades del plan de trabajo diseñado para la elaboración del Informe de Sostenibilidad vigencia 2024.</t>
  </si>
  <si>
    <t>Nivel de cumplimiento en las actividades del plan de trabajo para la auditoría externa de seguimiento a la certificación del  Sistema de Gestión de Calidad ISO 9001:2015.</t>
  </si>
  <si>
    <t>Nivel de cumplimiento en las actuaciones de representación judicial y extrajudicial de la Entidad.</t>
  </si>
  <si>
    <t>Nivel de cumplimiento en la orientación a las dependencias, comités y equipos de trabajo institucionales.</t>
  </si>
  <si>
    <t>4.2</t>
  </si>
  <si>
    <t>1.1</t>
  </si>
  <si>
    <t>Nivel de cumplimiento en la implementación acciones de diálogo con la comunidad.</t>
  </si>
  <si>
    <t>1.2</t>
  </si>
  <si>
    <t>Nivel de cumplimiento en la implementación de acciones de formación.</t>
  </si>
  <si>
    <t>1.3</t>
  </si>
  <si>
    <t>Nivel de fortalecimiento de los mecanismos de denuncia ciudadana.</t>
  </si>
  <si>
    <t>3.3</t>
  </si>
  <si>
    <t>Nivel de cumplimiento en la emisión del Boletín Concejo &amp; Control</t>
  </si>
  <si>
    <t>1.4</t>
  </si>
  <si>
    <t>Nivel de cumplimiento en la realización de campañas de comunicación.</t>
  </si>
  <si>
    <t>Nivel de cumplimiento en la realización de la encuesta de percepción.</t>
  </si>
  <si>
    <t>Nivel de cumplimiento en la socialización de la rendición de cuentas de la Entidad</t>
  </si>
  <si>
    <t>Nivel de cobertura del proceso auditor - sujetos</t>
  </si>
  <si>
    <t>Nivel de cumplimiento del Plan Distrital de Vigilancia y Control Fiscal - PDVCF.</t>
  </si>
  <si>
    <t>Oportunidad en el traslado de los hallazgos fiscales</t>
  </si>
  <si>
    <t>Nivel de cumplimiento en el trámite de las indagaciones preliminares de conformidad con el término legal establecido.</t>
  </si>
  <si>
    <t>Realizar el diseño e implementación de la estrategia anual de gestión de la información y analítica de datos como insumo para el ejercicio de vigilancia y control.</t>
  </si>
  <si>
    <t>3.2</t>
  </si>
  <si>
    <t>Nivel de cumplimiento en la participación de las actividades desarrolladas en cooperación con la OLACEFS - Comité de creación de capacidades</t>
  </si>
  <si>
    <t>Tasa de retorno del control fiscal</t>
  </si>
  <si>
    <t>Nivel de cumplimiento en el seguimiento a obras y proyectos de infraestructura relevantes para Bogotá D.C., incluidos en el programa "Vamos a la Obra".</t>
  </si>
  <si>
    <t>3.1</t>
  </si>
  <si>
    <t>Adelantar acciones que promuevan el uso de los instrumentos de analítica de datos generados a partir de los convenios, acuerdos y estrategias de intercambio de información entre la Contraloría de Bogota y las entidades públicas distritales y nacionales.</t>
  </si>
  <si>
    <t>Acciones que promuevan el uso de los instrumentos de analítica de datos generados a partir de intercambios de información realizados.</t>
  </si>
  <si>
    <t>Medir el grado de avance las acciones que promuevan el uso de los instrumentos de analítica de datos generados a partir de intercambios de información realizados</t>
  </si>
  <si>
    <t>No. de acciones realizadas *100 /Total de No. de acciones planeadas</t>
  </si>
  <si>
    <t>Estrategias de Transformación Digital desarrolladas*100/Total de estrategias de Transformación Digital priorizadas para la vigencia 2025</t>
  </si>
  <si>
    <t>No. acumulado de procesos de contratación adelantados por la Subdirección de Contratación * 100 / No. acumulado de solicitudes de contratación radicadas en la Subdirección de Contratación</t>
  </si>
  <si>
    <t>No. de actividades ejecutadas *100 / No. de acciones de formación a desarrollar del PIC vigencia 2025.</t>
  </si>
  <si>
    <t>Versión 2.0</t>
  </si>
  <si>
    <t>2. Fecha de seguimiento: 31-mar-2025</t>
  </si>
  <si>
    <t>1. Fecha de aprobación y/o modificación:  13-mar-2025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</si>
</sst>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_-;\-* #,##0.0_-;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Narrow"/>
      <family val="2"/>
    </font>
    <font>
      <b/>
      <sz val="8"/>
      <color theme="1"/>
      <name val="Arial Narrow"/>
      <family val="2"/>
    </font>
    <font>
      <sz val="9"/>
      <color theme="1"/>
      <name val="Arial Narrow"/>
      <family val="2"/>
    </font>
    <font>
      <i/>
      <sz val="9"/>
      <color theme="1"/>
      <name val="Arial Narrow"/>
      <family val="2"/>
    </font>
    <font>
      <sz val="8"/>
      <color theme="1"/>
      <name val="Arial Narrow"/>
      <family val="2"/>
    </font>
    <font>
      <b/>
      <sz val="12"/>
      <color theme="1"/>
      <name val="Arial Narrow"/>
      <family val="2"/>
    </font>
    <font>
      <sz val="10"/>
      <name val="Arial"/>
      <family val="2"/>
    </font>
    <font>
      <sz val="9"/>
      <name val="Arial Narrow"/>
      <family val="2"/>
    </font>
    <font>
      <b/>
      <sz val="10"/>
      <color theme="1"/>
      <name val="Arial Narrow"/>
      <family val="2"/>
    </font>
    <font>
      <b/>
      <sz val="9"/>
      <name val="Arial Narrow"/>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AA00"/>
        <bgColor indexed="64"/>
      </patternFill>
    </fill>
    <fill>
      <patternFill patternType="solid">
        <fgColor rgb="FFFCF75E"/>
        <bgColor indexed="64"/>
      </patternFill>
    </fill>
    <fill>
      <patternFill patternType="solid">
        <fgColor rgb="FFFFFFBF"/>
        <bgColor indexed="64"/>
      </patternFill>
    </fill>
    <fill>
      <patternFill patternType="solid">
        <fgColor rgb="FFE7DFDD"/>
        <bgColor indexed="64"/>
      </patternFill>
    </fill>
    <fill>
      <patternFill patternType="solid">
        <fgColor rgb="FFEFDBD6"/>
        <bgColor indexed="64"/>
      </patternFill>
    </fill>
    <fill>
      <patternFill patternType="solid">
        <fgColor rgb="FFFCD1C6"/>
        <bgColor indexed="64"/>
      </patternFill>
    </fill>
    <fill>
      <patternFill patternType="solid">
        <fgColor theme="0"/>
        <bgColor indexed="64"/>
      </patternFill>
    </fill>
    <fill>
      <patternFill patternType="solid">
        <fgColor rgb="FFFF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4" fillId="0" borderId="0"/>
    <xf numFmtId="0" fontId="24" fillId="0" borderId="0"/>
  </cellStyleXfs>
  <cellXfs count="64">
    <xf numFmtId="0" fontId="0" fillId="0" borderId="0" xfId="0"/>
    <xf numFmtId="0" fontId="22" fillId="0" borderId="0" xfId="0" applyFont="1"/>
    <xf numFmtId="0" fontId="20" fillId="0" borderId="10" xfId="0" applyFont="1" applyBorder="1" applyAlignment="1">
      <alignment horizontal="center" vertical="center" wrapText="1"/>
    </xf>
    <xf numFmtId="0" fontId="20" fillId="0" borderId="10" xfId="0" applyFont="1" applyBorder="1" applyAlignment="1">
      <alignment horizontal="justify" vertical="center" wrapText="1"/>
    </xf>
    <xf numFmtId="14" fontId="20" fillId="0" borderId="10" xfId="0" applyNumberFormat="1" applyFont="1" applyBorder="1" applyAlignment="1">
      <alignment horizontal="center" vertical="center" wrapText="1"/>
    </xf>
    <xf numFmtId="0" fontId="20" fillId="35" borderId="10" xfId="0" applyFont="1" applyFill="1" applyBorder="1" applyAlignment="1">
      <alignment horizontal="center" vertical="center" wrapText="1"/>
    </xf>
    <xf numFmtId="9" fontId="20" fillId="36" borderId="10" xfId="0" applyNumberFormat="1" applyFont="1" applyFill="1" applyBorder="1" applyAlignment="1">
      <alignment horizontal="center" vertical="center" wrapText="1"/>
    </xf>
    <xf numFmtId="9" fontId="20" fillId="37" borderId="10" xfId="0" applyNumberFormat="1" applyFont="1" applyFill="1" applyBorder="1" applyAlignment="1">
      <alignment horizontal="center" vertical="center" wrapText="1"/>
    </xf>
    <xf numFmtId="9" fontId="20" fillId="0" borderId="10" xfId="0" applyNumberFormat="1" applyFont="1" applyBorder="1" applyAlignment="1">
      <alignment horizontal="center" vertical="center" wrapText="1"/>
    </xf>
    <xf numFmtId="0" fontId="18" fillId="0" borderId="10" xfId="0" applyFont="1" applyBorder="1" applyAlignment="1">
      <alignment horizontal="center" vertical="center" wrapText="1"/>
    </xf>
    <xf numFmtId="0" fontId="25" fillId="35" borderId="10" xfId="0" applyFont="1" applyFill="1" applyBorder="1" applyAlignment="1">
      <alignment horizontal="center" vertical="center" wrapText="1"/>
    </xf>
    <xf numFmtId="9" fontId="25" fillId="36" borderId="10" xfId="0" applyNumberFormat="1" applyFont="1" applyFill="1" applyBorder="1" applyAlignment="1">
      <alignment horizontal="center" vertical="center" wrapText="1"/>
    </xf>
    <xf numFmtId="9" fontId="25" fillId="37" borderId="10" xfId="0" applyNumberFormat="1" applyFont="1" applyFill="1" applyBorder="1" applyAlignment="1">
      <alignment horizontal="center" vertical="center" wrapText="1"/>
    </xf>
    <xf numFmtId="9" fontId="25" fillId="0" borderId="10" xfId="0" applyNumberFormat="1" applyFont="1" applyBorder="1" applyAlignment="1">
      <alignment horizontal="center" vertical="center" wrapText="1"/>
    </xf>
    <xf numFmtId="0" fontId="25" fillId="36" borderId="10" xfId="0" applyFont="1" applyFill="1" applyBorder="1" applyAlignment="1">
      <alignment horizontal="center" vertical="center" wrapText="1"/>
    </xf>
    <xf numFmtId="9" fontId="25" fillId="0" borderId="10" xfId="0" applyNumberFormat="1" applyFont="1" applyBorder="1" applyAlignment="1">
      <alignment horizontal="left" vertical="center" wrapText="1" indent="1"/>
    </xf>
    <xf numFmtId="10" fontId="25" fillId="0" borderId="10" xfId="43" applyNumberFormat="1" applyFont="1" applyBorder="1" applyAlignment="1">
      <alignment horizontal="left" vertical="center" wrapText="1" indent="1"/>
    </xf>
    <xf numFmtId="10" fontId="25" fillId="0" borderId="10" xfId="0" applyNumberFormat="1" applyFont="1" applyBorder="1" applyAlignment="1">
      <alignment horizontal="left" vertical="center" wrapText="1" indent="1"/>
    </xf>
    <xf numFmtId="9" fontId="25" fillId="0" borderId="10" xfId="43" applyFont="1" applyBorder="1" applyAlignment="1">
      <alignment horizontal="left" vertical="center" wrapText="1" indent="1"/>
    </xf>
    <xf numFmtId="9" fontId="25" fillId="0" borderId="10" xfId="43" applyFont="1" applyBorder="1" applyAlignment="1">
      <alignment horizontal="center" vertical="center" wrapText="1"/>
    </xf>
    <xf numFmtId="0" fontId="20" fillId="0" borderId="0" xfId="0" applyFont="1"/>
    <xf numFmtId="9" fontId="20" fillId="39" borderId="10" xfId="0" applyNumberFormat="1" applyFont="1" applyFill="1" applyBorder="1" applyAlignment="1">
      <alignment horizontal="center" vertical="center" wrapText="1"/>
    </xf>
    <xf numFmtId="9" fontId="20" fillId="0" borderId="10" xfId="43" applyFont="1" applyBorder="1" applyAlignment="1">
      <alignment horizontal="left" vertical="center" wrapText="1" indent="1"/>
    </xf>
    <xf numFmtId="9" fontId="20" fillId="0" borderId="10" xfId="0" applyNumberFormat="1" applyFont="1" applyBorder="1" applyAlignment="1">
      <alignment horizontal="left" vertical="center" wrapText="1" indent="1"/>
    </xf>
    <xf numFmtId="9" fontId="25" fillId="0" borderId="10" xfId="43" applyFont="1" applyFill="1" applyBorder="1" applyAlignment="1" applyProtection="1">
      <alignment horizontal="center" vertical="center" wrapText="1"/>
    </xf>
    <xf numFmtId="0" fontId="20" fillId="36" borderId="10" xfId="0" applyFont="1" applyFill="1" applyBorder="1" applyAlignment="1">
      <alignment horizontal="center" vertical="center" wrapText="1"/>
    </xf>
    <xf numFmtId="0" fontId="20" fillId="37" borderId="10" xfId="0" applyFont="1" applyFill="1" applyBorder="1" applyAlignment="1">
      <alignment horizontal="center" vertical="center" wrapText="1"/>
    </xf>
    <xf numFmtId="164" fontId="25" fillId="0" borderId="10" xfId="42" applyNumberFormat="1" applyFont="1" applyFill="1" applyBorder="1" applyAlignment="1">
      <alignment horizontal="center" vertical="center" wrapText="1"/>
    </xf>
    <xf numFmtId="165" fontId="25" fillId="0" borderId="10" xfId="42" applyNumberFormat="1" applyFont="1" applyFill="1" applyBorder="1" applyAlignment="1">
      <alignment horizontal="center" vertical="center" wrapText="1"/>
    </xf>
    <xf numFmtId="49" fontId="25" fillId="0" borderId="10" xfId="43" applyNumberFormat="1" applyFont="1" applyBorder="1" applyAlignment="1">
      <alignment horizontal="center" vertical="center" wrapText="1"/>
    </xf>
    <xf numFmtId="0" fontId="25" fillId="0" borderId="10" xfId="0" applyFont="1" applyBorder="1" applyAlignment="1">
      <alignment horizontal="center" vertical="center" wrapText="1"/>
    </xf>
    <xf numFmtId="49" fontId="21" fillId="0" borderId="10" xfId="0" applyNumberFormat="1" applyFont="1" applyBorder="1" applyAlignment="1">
      <alignment horizontal="center" vertical="center" wrapText="1"/>
    </xf>
    <xf numFmtId="0" fontId="25" fillId="0" borderId="10" xfId="0" applyFont="1" applyBorder="1" applyAlignment="1">
      <alignment vertical="center" wrapText="1"/>
    </xf>
    <xf numFmtId="0" fontId="25" fillId="0" borderId="10" xfId="0" applyFont="1" applyBorder="1" applyAlignment="1">
      <alignment horizontal="left" vertical="center" wrapText="1" indent="1"/>
    </xf>
    <xf numFmtId="14" fontId="25" fillId="0" borderId="10" xfId="0" applyNumberFormat="1" applyFont="1" applyBorder="1" applyAlignment="1">
      <alignment horizontal="center" vertical="center" wrapText="1"/>
    </xf>
    <xf numFmtId="0" fontId="25" fillId="0" borderId="10" xfId="0" applyFont="1" applyBorder="1" applyAlignment="1">
      <alignment horizontal="justify" vertical="center" wrapText="1"/>
    </xf>
    <xf numFmtId="0" fontId="20" fillId="0" borderId="10" xfId="0" applyFont="1" applyBorder="1" applyAlignment="1">
      <alignment vertical="center" wrapText="1"/>
    </xf>
    <xf numFmtId="0" fontId="20" fillId="0" borderId="10" xfId="44" applyFont="1" applyBorder="1" applyAlignment="1">
      <alignment horizontal="center" vertical="center" wrapText="1"/>
    </xf>
    <xf numFmtId="0" fontId="20" fillId="0" borderId="10" xfId="44" applyFont="1" applyBorder="1" applyAlignment="1">
      <alignment horizontal="justify" vertical="center" wrapText="1"/>
    </xf>
    <xf numFmtId="0" fontId="20" fillId="0" borderId="10" xfId="45" applyFont="1" applyBorder="1" applyAlignment="1">
      <alignment horizontal="center" vertical="center" wrapText="1"/>
    </xf>
    <xf numFmtId="0" fontId="20" fillId="0" borderId="10" xfId="45" applyFont="1" applyBorder="1" applyAlignment="1">
      <alignment horizontal="justify" vertical="center" wrapText="1"/>
    </xf>
    <xf numFmtId="0" fontId="20" fillId="0" borderId="10" xfId="0" applyFont="1" applyBorder="1" applyAlignment="1">
      <alignment horizontal="left" vertical="center" wrapText="1" indent="1"/>
    </xf>
    <xf numFmtId="49" fontId="25" fillId="39" borderId="10" xfId="43" applyNumberFormat="1" applyFont="1" applyFill="1" applyBorder="1" applyAlignment="1">
      <alignment horizontal="center" vertical="center" wrapText="1"/>
    </xf>
    <xf numFmtId="14" fontId="25" fillId="39" borderId="10" xfId="0" applyNumberFormat="1" applyFont="1" applyFill="1" applyBorder="1" applyAlignment="1">
      <alignment horizontal="center" vertical="center" wrapText="1"/>
    </xf>
    <xf numFmtId="0" fontId="20" fillId="39" borderId="10" xfId="0" applyFont="1" applyFill="1" applyBorder="1" applyAlignment="1">
      <alignment horizontal="center" vertical="center" wrapText="1"/>
    </xf>
    <xf numFmtId="49" fontId="21" fillId="39" borderId="10" xfId="0" applyNumberFormat="1" applyFont="1" applyFill="1" applyBorder="1" applyAlignment="1">
      <alignment horizontal="center" vertical="center" wrapText="1"/>
    </xf>
    <xf numFmtId="9" fontId="25" fillId="39" borderId="10" xfId="43" applyFont="1" applyFill="1" applyBorder="1" applyAlignment="1">
      <alignment horizontal="left" vertical="center" wrapText="1" indent="1"/>
    </xf>
    <xf numFmtId="0" fontId="20" fillId="39" borderId="0" xfId="0" applyFont="1" applyFill="1"/>
    <xf numFmtId="0" fontId="20" fillId="40" borderId="10" xfId="0" applyFont="1" applyFill="1" applyBorder="1" applyAlignment="1">
      <alignment horizontal="center" vertical="center" wrapText="1"/>
    </xf>
    <xf numFmtId="0" fontId="25" fillId="0" borderId="10" xfId="0" applyFont="1" applyFill="1" applyBorder="1" applyAlignment="1">
      <alignment horizontal="justify" vertical="center" wrapText="1"/>
    </xf>
    <xf numFmtId="9" fontId="25" fillId="0" borderId="10" xfId="0" applyNumberFormat="1" applyFont="1" applyFill="1" applyBorder="1" applyAlignment="1">
      <alignment horizontal="center" vertical="center" wrapText="1"/>
    </xf>
    <xf numFmtId="0" fontId="20" fillId="0" borderId="10" xfId="0" applyFont="1" applyFill="1" applyBorder="1" applyAlignment="1">
      <alignment horizontal="justify" vertical="center" wrapText="1"/>
    </xf>
    <xf numFmtId="0" fontId="22" fillId="0" borderId="0" xfId="0" applyFont="1" applyAlignment="1">
      <alignment horizontal="justify" vertical="center"/>
    </xf>
    <xf numFmtId="0" fontId="18" fillId="34"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26" fillId="33" borderId="10" xfId="0" applyFont="1" applyFill="1" applyBorder="1" applyAlignment="1">
      <alignment horizontal="center" vertical="center" wrapText="1"/>
    </xf>
    <xf numFmtId="0" fontId="23"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7" fillId="0" borderId="10" xfId="0" applyFont="1" applyBorder="1" applyAlignment="1">
      <alignment horizontal="left" vertical="center" wrapText="1"/>
    </xf>
    <xf numFmtId="0" fontId="18" fillId="0" borderId="10" xfId="0" applyFont="1" applyBorder="1" applyAlignment="1">
      <alignment horizontal="left" vertical="center" wrapText="1"/>
    </xf>
    <xf numFmtId="0" fontId="18" fillId="38" borderId="10" xfId="0" applyFont="1" applyFill="1" applyBorder="1" applyAlignment="1">
      <alignment horizontal="center" vertical="center" wrapText="1"/>
    </xf>
    <xf numFmtId="0" fontId="18" fillId="36" borderId="10" xfId="0" applyFont="1" applyFill="1" applyBorder="1" applyAlignment="1">
      <alignment horizontal="center" vertical="center" wrapText="1"/>
    </xf>
    <xf numFmtId="0" fontId="18" fillId="37" borderId="10" xfId="0" applyFont="1" applyFill="1" applyBorder="1" applyAlignment="1">
      <alignment horizontal="center" vertical="center" wrapText="1"/>
    </xf>
    <xf numFmtId="0" fontId="18" fillId="35" borderId="10" xfId="0" applyFont="1" applyFill="1" applyBorder="1" applyAlignment="1">
      <alignment horizontal="center" vertical="center" wrapText="1"/>
    </xf>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rmal 2" xfId="44" xr:uid="{D5B6D96F-31A2-43D2-AE02-D6A58DF386E0}"/>
    <cellStyle name="Normal 2 4" xfId="45" xr:uid="{8B51BC94-2BB4-4C40-9909-806355317917}"/>
    <cellStyle name="Notas" xfId="15" builtinId="10" customBuiltin="1"/>
    <cellStyle name="Porcentaje" xfId="43"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0066FF"/>
      <color rgb="FF00FFFF"/>
      <color rgb="FFEFDBD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https://portal1.contraloriabogota.gov.co/sites/all/themes/ContraBog41/images/logo-659470613.pn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225136</xdr:colOff>
      <xdr:row>1</xdr:row>
      <xdr:rowOff>330683</xdr:rowOff>
    </xdr:to>
    <xdr:pic>
      <xdr:nvPicPr>
        <xdr:cNvPr id="2" name="Picture 1">
          <a:extLst>
            <a:ext uri="{FF2B5EF4-FFF2-40B4-BE49-F238E27FC236}">
              <a16:creationId xmlns:a16="http://schemas.microsoft.com/office/drawing/2014/main" id="{8BD58404-70F2-4118-8105-E5A9F99A83B7}"/>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863311" cy="692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85725</xdr:colOff>
      <xdr:row>7</xdr:row>
      <xdr:rowOff>95250</xdr:rowOff>
    </xdr:from>
    <xdr:to>
      <xdr:col>14</xdr:col>
      <xdr:colOff>123825</xdr:colOff>
      <xdr:row>9</xdr:row>
      <xdr:rowOff>1362075</xdr:rowOff>
    </xdr:to>
    <xdr:sp macro="" textlink="">
      <xdr:nvSpPr>
        <xdr:cNvPr id="3" name="CuadroTexto 2">
          <a:extLst>
            <a:ext uri="{FF2B5EF4-FFF2-40B4-BE49-F238E27FC236}">
              <a16:creationId xmlns:a16="http://schemas.microsoft.com/office/drawing/2014/main" id="{79A898B8-4D6E-48E0-B8ED-87F78F94A70A}"/>
            </a:ext>
          </a:extLst>
        </xdr:cNvPr>
        <xdr:cNvSpPr txBox="1"/>
      </xdr:nvSpPr>
      <xdr:spPr>
        <a:xfrm rot="19914413">
          <a:off x="1247775" y="2400300"/>
          <a:ext cx="9906000" cy="3105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6600">
              <a:solidFill>
                <a:schemeClr val="bg1">
                  <a:lumMod val="75000"/>
                </a:schemeClr>
              </a:solidFill>
            </a:rPr>
            <a:t>OBSOLETO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44FF-2CC7-4550-BFB4-ABA607F15802}">
  <dimension ref="A1:S66"/>
  <sheetViews>
    <sheetView showGridLines="0" tabSelected="1" zoomScaleNormal="100" workbookViewId="0">
      <selection activeCell="T10" sqref="T10"/>
    </sheetView>
  </sheetViews>
  <sheetFormatPr baseColWidth="10" defaultColWidth="11.42578125" defaultRowHeight="12.75" x14ac:dyDescent="0.25"/>
  <cols>
    <col min="1" max="1" width="3.140625" style="1" customWidth="1"/>
    <col min="2" max="2" width="6.42578125" style="1" customWidth="1"/>
    <col min="3" max="3" width="7.85546875" style="1" customWidth="1"/>
    <col min="4" max="4" width="12.140625" style="1" customWidth="1"/>
    <col min="5" max="5" width="11.5703125" style="1" customWidth="1"/>
    <col min="6" max="6" width="23.140625" style="52" customWidth="1"/>
    <col min="7" max="7" width="8.85546875" style="1" customWidth="1"/>
    <col min="8" max="8" width="7.85546875" style="1" customWidth="1"/>
    <col min="9" max="9" width="19.140625" style="52" customWidth="1"/>
    <col min="10" max="10" width="21.28515625" style="52" customWidth="1"/>
    <col min="11" max="11" width="22.5703125" style="52" customWidth="1"/>
    <col min="12" max="12" width="8.140625" style="1" customWidth="1"/>
    <col min="13" max="13" width="6.5703125" style="1" customWidth="1"/>
    <col min="14" max="14" width="6.7109375" style="1" customWidth="1"/>
    <col min="15" max="16" width="7" style="1" customWidth="1"/>
    <col min="17" max="17" width="7.140625" style="1" customWidth="1"/>
    <col min="18" max="18" width="7" style="1" customWidth="1"/>
    <col min="19" max="16384" width="11.42578125" style="1"/>
  </cols>
  <sheetData>
    <row r="1" spans="1:19" ht="28.5" customHeight="1" x14ac:dyDescent="0.25">
      <c r="A1" s="56" t="s">
        <v>31</v>
      </c>
      <c r="B1" s="56"/>
      <c r="C1" s="56"/>
      <c r="D1" s="56"/>
      <c r="E1" s="56"/>
      <c r="F1" s="56"/>
      <c r="G1" s="56"/>
      <c r="H1" s="56"/>
      <c r="I1" s="56"/>
      <c r="J1" s="56"/>
      <c r="K1" s="56"/>
      <c r="L1" s="56"/>
      <c r="M1" s="56"/>
      <c r="N1" s="56"/>
      <c r="O1" s="56"/>
      <c r="P1" s="57" t="s">
        <v>0</v>
      </c>
      <c r="Q1" s="57"/>
      <c r="R1" s="57"/>
    </row>
    <row r="2" spans="1:19" ht="27" customHeight="1" x14ac:dyDescent="0.25">
      <c r="A2" s="56"/>
      <c r="B2" s="56"/>
      <c r="C2" s="56"/>
      <c r="D2" s="56"/>
      <c r="E2" s="56"/>
      <c r="F2" s="56"/>
      <c r="G2" s="56"/>
      <c r="H2" s="56"/>
      <c r="I2" s="56"/>
      <c r="J2" s="56"/>
      <c r="K2" s="56"/>
      <c r="L2" s="56"/>
      <c r="M2" s="56"/>
      <c r="N2" s="56"/>
      <c r="O2" s="56"/>
      <c r="P2" s="57" t="s">
        <v>326</v>
      </c>
      <c r="Q2" s="57"/>
      <c r="R2" s="57"/>
    </row>
    <row r="3" spans="1:19" ht="17.25" customHeight="1" x14ac:dyDescent="0.25">
      <c r="A3" s="58" t="s">
        <v>328</v>
      </c>
      <c r="B3" s="58"/>
      <c r="C3" s="58"/>
      <c r="D3" s="58"/>
      <c r="E3" s="58"/>
      <c r="F3" s="58"/>
      <c r="G3" s="58"/>
      <c r="H3" s="58"/>
      <c r="I3" s="58"/>
      <c r="J3" s="58"/>
      <c r="K3" s="58"/>
      <c r="L3" s="58"/>
      <c r="M3" s="58"/>
      <c r="N3" s="58"/>
      <c r="O3" s="58"/>
      <c r="P3" s="58"/>
      <c r="Q3" s="58"/>
      <c r="R3" s="58"/>
    </row>
    <row r="4" spans="1:19" ht="17.25" customHeight="1" x14ac:dyDescent="0.25">
      <c r="A4" s="59" t="s">
        <v>327</v>
      </c>
      <c r="B4" s="59"/>
      <c r="C4" s="59"/>
      <c r="D4" s="59"/>
      <c r="E4" s="59"/>
      <c r="F4" s="59"/>
      <c r="G4" s="59"/>
      <c r="H4" s="59"/>
      <c r="I4" s="59"/>
      <c r="J4" s="59"/>
      <c r="K4" s="59"/>
      <c r="L4" s="59"/>
      <c r="M4" s="59"/>
      <c r="N4" s="59"/>
      <c r="O4" s="59"/>
      <c r="P4" s="59"/>
      <c r="Q4" s="59"/>
      <c r="R4" s="59"/>
    </row>
    <row r="5" spans="1:19" ht="21.75" customHeight="1" x14ac:dyDescent="0.25">
      <c r="A5" s="55" t="s">
        <v>1</v>
      </c>
      <c r="B5" s="55"/>
      <c r="C5" s="55"/>
      <c r="D5" s="55"/>
      <c r="E5" s="55"/>
      <c r="F5" s="55"/>
      <c r="G5" s="55"/>
      <c r="H5" s="55"/>
      <c r="I5" s="55"/>
      <c r="J5" s="55"/>
      <c r="K5" s="55"/>
      <c r="L5" s="55"/>
      <c r="M5" s="55"/>
      <c r="N5" s="55"/>
      <c r="O5" s="55"/>
      <c r="P5" s="55"/>
      <c r="Q5" s="55"/>
      <c r="R5" s="55"/>
    </row>
    <row r="6" spans="1:19" ht="53.25" customHeight="1" x14ac:dyDescent="0.25">
      <c r="A6" s="53" t="s">
        <v>30</v>
      </c>
      <c r="B6" s="54" t="s">
        <v>2</v>
      </c>
      <c r="C6" s="54"/>
      <c r="D6" s="54" t="s">
        <v>3</v>
      </c>
      <c r="E6" s="54"/>
      <c r="F6" s="54"/>
      <c r="G6" s="54"/>
      <c r="H6" s="54" t="s">
        <v>4</v>
      </c>
      <c r="I6" s="54"/>
      <c r="J6" s="54"/>
      <c r="K6" s="54"/>
      <c r="L6" s="54"/>
      <c r="M6" s="54" t="s">
        <v>5</v>
      </c>
      <c r="N6" s="54"/>
      <c r="O6" s="54"/>
      <c r="P6" s="54"/>
      <c r="Q6" s="54"/>
      <c r="R6" s="54"/>
    </row>
    <row r="7" spans="1:19" ht="16.5" customHeight="1" x14ac:dyDescent="0.25">
      <c r="A7" s="53"/>
      <c r="B7" s="53" t="s">
        <v>6</v>
      </c>
      <c r="C7" s="53" t="s">
        <v>7</v>
      </c>
      <c r="D7" s="53" t="s">
        <v>8</v>
      </c>
      <c r="E7" s="53" t="s">
        <v>9</v>
      </c>
      <c r="F7" s="53" t="s">
        <v>10</v>
      </c>
      <c r="G7" s="53" t="s">
        <v>11</v>
      </c>
      <c r="H7" s="53" t="s">
        <v>12</v>
      </c>
      <c r="I7" s="53" t="s">
        <v>13</v>
      </c>
      <c r="J7" s="53" t="s">
        <v>6</v>
      </c>
      <c r="K7" s="53" t="s">
        <v>14</v>
      </c>
      <c r="L7" s="63" t="s">
        <v>15</v>
      </c>
      <c r="M7" s="61" t="s">
        <v>16</v>
      </c>
      <c r="N7" s="62" t="s">
        <v>17</v>
      </c>
      <c r="O7" s="60" t="s">
        <v>18</v>
      </c>
      <c r="P7" s="60"/>
      <c r="Q7" s="60"/>
      <c r="R7" s="60"/>
    </row>
    <row r="8" spans="1:19" ht="23.25" customHeight="1" x14ac:dyDescent="0.25">
      <c r="A8" s="53"/>
      <c r="B8" s="53"/>
      <c r="C8" s="53"/>
      <c r="D8" s="53"/>
      <c r="E8" s="53"/>
      <c r="F8" s="53"/>
      <c r="G8" s="53"/>
      <c r="H8" s="53"/>
      <c r="I8" s="53"/>
      <c r="J8" s="53"/>
      <c r="K8" s="53"/>
      <c r="L8" s="63"/>
      <c r="M8" s="61"/>
      <c r="N8" s="62"/>
      <c r="O8" s="9" t="s">
        <v>19</v>
      </c>
      <c r="P8" s="9" t="s">
        <v>20</v>
      </c>
      <c r="Q8" s="9" t="s">
        <v>21</v>
      </c>
      <c r="R8" s="9" t="s">
        <v>22</v>
      </c>
    </row>
    <row r="9" spans="1:19" s="20" customFormat="1" ht="121.5" x14ac:dyDescent="0.25">
      <c r="A9" s="2">
        <v>1</v>
      </c>
      <c r="B9" s="2" t="s">
        <v>29</v>
      </c>
      <c r="C9" s="2" t="s">
        <v>144</v>
      </c>
      <c r="D9" s="3" t="s">
        <v>26</v>
      </c>
      <c r="E9" s="3" t="s">
        <v>28</v>
      </c>
      <c r="F9" s="3" t="s">
        <v>38</v>
      </c>
      <c r="G9" s="4">
        <v>46022</v>
      </c>
      <c r="H9" s="2" t="s">
        <v>25</v>
      </c>
      <c r="I9" s="3" t="s">
        <v>39</v>
      </c>
      <c r="J9" s="3" t="s">
        <v>40</v>
      </c>
      <c r="K9" s="3" t="s">
        <v>323</v>
      </c>
      <c r="L9" s="5" t="s">
        <v>24</v>
      </c>
      <c r="M9" s="14" t="s">
        <v>41</v>
      </c>
      <c r="N9" s="7">
        <v>1</v>
      </c>
      <c r="O9" s="8">
        <v>0.25</v>
      </c>
      <c r="P9" s="8">
        <v>0.5</v>
      </c>
      <c r="Q9" s="8">
        <v>0.75</v>
      </c>
      <c r="R9" s="8">
        <v>1</v>
      </c>
    </row>
    <row r="10" spans="1:19" s="20" customFormat="1" ht="108" x14ac:dyDescent="0.25">
      <c r="A10" s="2">
        <f>1+A9</f>
        <v>2</v>
      </c>
      <c r="B10" s="2" t="s">
        <v>27</v>
      </c>
      <c r="C10" s="2" t="s">
        <v>291</v>
      </c>
      <c r="D10" s="3" t="s">
        <v>26</v>
      </c>
      <c r="E10" s="3" t="s">
        <v>28</v>
      </c>
      <c r="F10" s="3" t="s">
        <v>32</v>
      </c>
      <c r="G10" s="4">
        <v>46022</v>
      </c>
      <c r="H10" s="2" t="s">
        <v>23</v>
      </c>
      <c r="I10" s="3" t="s">
        <v>292</v>
      </c>
      <c r="J10" s="3" t="s">
        <v>33</v>
      </c>
      <c r="K10" s="3" t="s">
        <v>34</v>
      </c>
      <c r="L10" s="5" t="s">
        <v>24</v>
      </c>
      <c r="M10" s="6">
        <v>1</v>
      </c>
      <c r="N10" s="7">
        <v>1</v>
      </c>
      <c r="O10" s="8">
        <v>0.25</v>
      </c>
      <c r="P10" s="8">
        <v>0.5</v>
      </c>
      <c r="Q10" s="8">
        <v>0.75</v>
      </c>
      <c r="R10" s="8">
        <v>1</v>
      </c>
    </row>
    <row r="11" spans="1:19" s="20" customFormat="1" ht="94.5" x14ac:dyDescent="0.25">
      <c r="A11" s="2">
        <f t="shared" ref="A11:A66" si="0">1+A10</f>
        <v>3</v>
      </c>
      <c r="B11" s="2" t="s">
        <v>29</v>
      </c>
      <c r="C11" s="2" t="s">
        <v>137</v>
      </c>
      <c r="D11" s="3" t="s">
        <v>26</v>
      </c>
      <c r="E11" s="3" t="s">
        <v>28</v>
      </c>
      <c r="F11" s="3" t="s">
        <v>35</v>
      </c>
      <c r="G11" s="4">
        <v>45838</v>
      </c>
      <c r="H11" s="2" t="s">
        <v>25</v>
      </c>
      <c r="I11" s="3" t="s">
        <v>293</v>
      </c>
      <c r="J11" s="3" t="s">
        <v>36</v>
      </c>
      <c r="K11" s="3" t="s">
        <v>37</v>
      </c>
      <c r="L11" s="5" t="s">
        <v>24</v>
      </c>
      <c r="M11" s="6">
        <v>1</v>
      </c>
      <c r="N11" s="7">
        <v>1</v>
      </c>
      <c r="O11" s="31" t="s">
        <v>41</v>
      </c>
      <c r="P11" s="8">
        <v>1</v>
      </c>
      <c r="Q11" s="31" t="s">
        <v>41</v>
      </c>
      <c r="R11" s="31" t="s">
        <v>41</v>
      </c>
    </row>
    <row r="12" spans="1:19" s="20" customFormat="1" ht="67.5" x14ac:dyDescent="0.25">
      <c r="A12" s="2">
        <f t="shared" si="0"/>
        <v>4</v>
      </c>
      <c r="B12" s="27" t="s">
        <v>179</v>
      </c>
      <c r="C12" s="28" t="s">
        <v>288</v>
      </c>
      <c r="D12" s="32" t="s">
        <v>42</v>
      </c>
      <c r="E12" s="33" t="s">
        <v>43</v>
      </c>
      <c r="F12" s="35" t="s">
        <v>44</v>
      </c>
      <c r="G12" s="4">
        <v>46022</v>
      </c>
      <c r="H12" s="33" t="s">
        <v>23</v>
      </c>
      <c r="I12" s="35" t="s">
        <v>45</v>
      </c>
      <c r="J12" s="35" t="s">
        <v>46</v>
      </c>
      <c r="K12" s="3" t="s">
        <v>47</v>
      </c>
      <c r="L12" s="5" t="s">
        <v>24</v>
      </c>
      <c r="M12" s="6">
        <v>1</v>
      </c>
      <c r="N12" s="7">
        <v>1</v>
      </c>
      <c r="O12" s="16">
        <f>0.0434782608695652*100%</f>
        <v>4.3478260869565202E-2</v>
      </c>
      <c r="P12" s="17">
        <f>0.217391304347826*100%</f>
        <v>0.217391304347826</v>
      </c>
      <c r="Q12" s="17">
        <f>0.652173913043478*100%</f>
        <v>0.65217391304347805</v>
      </c>
      <c r="R12" s="15">
        <v>1</v>
      </c>
    </row>
    <row r="13" spans="1:19" s="20" customFormat="1" ht="67.5" x14ac:dyDescent="0.25">
      <c r="A13" s="2">
        <f t="shared" si="0"/>
        <v>5</v>
      </c>
      <c r="B13" s="27" t="s">
        <v>179</v>
      </c>
      <c r="C13" s="28" t="s">
        <v>288</v>
      </c>
      <c r="D13" s="32" t="s">
        <v>42</v>
      </c>
      <c r="E13" s="32" t="s">
        <v>48</v>
      </c>
      <c r="F13" s="35" t="s">
        <v>49</v>
      </c>
      <c r="G13" s="4">
        <v>45991</v>
      </c>
      <c r="H13" s="33" t="s">
        <v>23</v>
      </c>
      <c r="I13" s="35" t="s">
        <v>50</v>
      </c>
      <c r="J13" s="35" t="s">
        <v>51</v>
      </c>
      <c r="K13" s="3" t="s">
        <v>52</v>
      </c>
      <c r="L13" s="5" t="s">
        <v>24</v>
      </c>
      <c r="M13" s="6">
        <v>1</v>
      </c>
      <c r="N13" s="7">
        <v>1</v>
      </c>
      <c r="O13" s="31" t="s">
        <v>41</v>
      </c>
      <c r="P13" s="18">
        <v>0.25</v>
      </c>
      <c r="Q13" s="18">
        <v>0.75</v>
      </c>
      <c r="R13" s="18">
        <v>1</v>
      </c>
    </row>
    <row r="14" spans="1:19" s="20" customFormat="1" ht="67.5" x14ac:dyDescent="0.25">
      <c r="A14" s="2">
        <f t="shared" si="0"/>
        <v>6</v>
      </c>
      <c r="B14" s="27" t="s">
        <v>179</v>
      </c>
      <c r="C14" s="28" t="s">
        <v>288</v>
      </c>
      <c r="D14" s="32" t="s">
        <v>42</v>
      </c>
      <c r="E14" s="32" t="s">
        <v>48</v>
      </c>
      <c r="F14" s="35" t="s">
        <v>53</v>
      </c>
      <c r="G14" s="34">
        <v>46022</v>
      </c>
      <c r="H14" s="33" t="s">
        <v>23</v>
      </c>
      <c r="I14" s="35" t="s">
        <v>54</v>
      </c>
      <c r="J14" s="35" t="s">
        <v>55</v>
      </c>
      <c r="K14" s="3" t="s">
        <v>56</v>
      </c>
      <c r="L14" s="5" t="s">
        <v>24</v>
      </c>
      <c r="M14" s="6">
        <v>1</v>
      </c>
      <c r="N14" s="7">
        <v>1</v>
      </c>
      <c r="O14" s="19">
        <f>0.2*100%</f>
        <v>0.2</v>
      </c>
      <c r="P14" s="19">
        <f>0.4*100%</f>
        <v>0.4</v>
      </c>
      <c r="Q14" s="19">
        <f>0.6*100%</f>
        <v>0.6</v>
      </c>
      <c r="R14" s="19">
        <f>1*100%</f>
        <v>1</v>
      </c>
    </row>
    <row r="15" spans="1:19" s="20" customFormat="1" ht="67.5" x14ac:dyDescent="0.25">
      <c r="A15" s="2">
        <f t="shared" si="0"/>
        <v>7</v>
      </c>
      <c r="B15" s="27" t="s">
        <v>179</v>
      </c>
      <c r="C15" s="28" t="s">
        <v>288</v>
      </c>
      <c r="D15" s="32" t="s">
        <v>42</v>
      </c>
      <c r="E15" s="32" t="s">
        <v>57</v>
      </c>
      <c r="F15" s="35" t="s">
        <v>58</v>
      </c>
      <c r="G15" s="34">
        <v>46022</v>
      </c>
      <c r="H15" s="33" t="s">
        <v>23</v>
      </c>
      <c r="I15" s="35" t="s">
        <v>59</v>
      </c>
      <c r="J15" s="35" t="s">
        <v>60</v>
      </c>
      <c r="K15" s="3" t="s">
        <v>61</v>
      </c>
      <c r="L15" s="48" t="s">
        <v>24</v>
      </c>
      <c r="M15" s="6">
        <v>1</v>
      </c>
      <c r="N15" s="7">
        <v>1</v>
      </c>
      <c r="O15" s="45" t="s">
        <v>41</v>
      </c>
      <c r="P15" s="46">
        <v>0.5</v>
      </c>
      <c r="Q15" s="45" t="s">
        <v>41</v>
      </c>
      <c r="R15" s="46">
        <v>1</v>
      </c>
      <c r="S15" s="47"/>
    </row>
    <row r="16" spans="1:19" s="20" customFormat="1" ht="67.5" x14ac:dyDescent="0.25">
      <c r="A16" s="2">
        <f t="shared" si="0"/>
        <v>8</v>
      </c>
      <c r="B16" s="27" t="s">
        <v>179</v>
      </c>
      <c r="C16" s="28" t="s">
        <v>288</v>
      </c>
      <c r="D16" s="32" t="s">
        <v>42</v>
      </c>
      <c r="E16" s="32" t="s">
        <v>62</v>
      </c>
      <c r="F16" s="35" t="s">
        <v>63</v>
      </c>
      <c r="G16" s="34">
        <v>46022</v>
      </c>
      <c r="H16" s="33" t="s">
        <v>23</v>
      </c>
      <c r="I16" s="35" t="s">
        <v>64</v>
      </c>
      <c r="J16" s="35" t="s">
        <v>65</v>
      </c>
      <c r="K16" s="3" t="s">
        <v>66</v>
      </c>
      <c r="L16" s="5" t="s">
        <v>24</v>
      </c>
      <c r="M16" s="6">
        <v>1</v>
      </c>
      <c r="N16" s="7">
        <v>1</v>
      </c>
      <c r="O16" s="31" t="s">
        <v>41</v>
      </c>
      <c r="P16" s="29" t="s">
        <v>41</v>
      </c>
      <c r="Q16" s="31" t="s">
        <v>41</v>
      </c>
      <c r="R16" s="15">
        <v>1</v>
      </c>
    </row>
    <row r="17" spans="1:18" s="20" customFormat="1" ht="81" x14ac:dyDescent="0.25">
      <c r="A17" s="2">
        <f t="shared" si="0"/>
        <v>9</v>
      </c>
      <c r="B17" s="27" t="s">
        <v>179</v>
      </c>
      <c r="C17" s="28" t="s">
        <v>288</v>
      </c>
      <c r="D17" s="32" t="s">
        <v>42</v>
      </c>
      <c r="E17" s="33" t="s">
        <v>62</v>
      </c>
      <c r="F17" s="35" t="s">
        <v>67</v>
      </c>
      <c r="G17" s="4">
        <v>45838</v>
      </c>
      <c r="H17" s="33" t="s">
        <v>23</v>
      </c>
      <c r="I17" s="35" t="s">
        <v>68</v>
      </c>
      <c r="J17" s="35" t="s">
        <v>69</v>
      </c>
      <c r="K17" s="3" t="s">
        <v>70</v>
      </c>
      <c r="L17" s="5" t="s">
        <v>24</v>
      </c>
      <c r="M17" s="14" t="s">
        <v>41</v>
      </c>
      <c r="N17" s="7">
        <v>1</v>
      </c>
      <c r="O17" s="31" t="s">
        <v>41</v>
      </c>
      <c r="P17" s="15">
        <v>1</v>
      </c>
      <c r="Q17" s="31" t="s">
        <v>41</v>
      </c>
      <c r="R17" s="31" t="s">
        <v>41</v>
      </c>
    </row>
    <row r="18" spans="1:18" s="20" customFormat="1" ht="121.5" x14ac:dyDescent="0.25">
      <c r="A18" s="2">
        <f t="shared" si="0"/>
        <v>10</v>
      </c>
      <c r="B18" s="2" t="s">
        <v>29</v>
      </c>
      <c r="C18" s="30" t="s">
        <v>71</v>
      </c>
      <c r="D18" s="32" t="s">
        <v>72</v>
      </c>
      <c r="E18" s="35" t="s">
        <v>73</v>
      </c>
      <c r="F18" s="35" t="s">
        <v>74</v>
      </c>
      <c r="G18" s="34">
        <v>46022</v>
      </c>
      <c r="H18" s="30" t="s">
        <v>25</v>
      </c>
      <c r="I18" s="35" t="s">
        <v>75</v>
      </c>
      <c r="J18" s="35" t="s">
        <v>76</v>
      </c>
      <c r="K18" s="35" t="s">
        <v>77</v>
      </c>
      <c r="L18" s="10" t="s">
        <v>24</v>
      </c>
      <c r="M18" s="11">
        <v>1</v>
      </c>
      <c r="N18" s="12">
        <v>1</v>
      </c>
      <c r="O18" s="31" t="s">
        <v>41</v>
      </c>
      <c r="P18" s="13">
        <v>0.5</v>
      </c>
      <c r="Q18" s="31" t="s">
        <v>41</v>
      </c>
      <c r="R18" s="13">
        <v>1</v>
      </c>
    </row>
    <row r="19" spans="1:18" s="20" customFormat="1" ht="162" x14ac:dyDescent="0.25">
      <c r="A19" s="2">
        <f t="shared" si="0"/>
        <v>11</v>
      </c>
      <c r="B19" s="2" t="s">
        <v>29</v>
      </c>
      <c r="C19" s="30" t="s">
        <v>71</v>
      </c>
      <c r="D19" s="32" t="s">
        <v>72</v>
      </c>
      <c r="E19" s="35" t="s">
        <v>73</v>
      </c>
      <c r="F19" s="35" t="s">
        <v>78</v>
      </c>
      <c r="G19" s="34">
        <v>46022</v>
      </c>
      <c r="H19" s="30" t="s">
        <v>25</v>
      </c>
      <c r="I19" s="35" t="s">
        <v>79</v>
      </c>
      <c r="J19" s="35" t="s">
        <v>80</v>
      </c>
      <c r="K19" s="35" t="s">
        <v>81</v>
      </c>
      <c r="L19" s="10" t="s">
        <v>24</v>
      </c>
      <c r="M19" s="11">
        <v>1</v>
      </c>
      <c r="N19" s="12">
        <v>1</v>
      </c>
      <c r="O19" s="31" t="s">
        <v>41</v>
      </c>
      <c r="P19" s="13">
        <v>0.5</v>
      </c>
      <c r="Q19" s="31" t="s">
        <v>41</v>
      </c>
      <c r="R19" s="13">
        <v>1</v>
      </c>
    </row>
    <row r="20" spans="1:18" s="20" customFormat="1" ht="94.5" x14ac:dyDescent="0.25">
      <c r="A20" s="2">
        <f t="shared" si="0"/>
        <v>12</v>
      </c>
      <c r="B20" s="2" t="s">
        <v>29</v>
      </c>
      <c r="C20" s="30" t="s">
        <v>71</v>
      </c>
      <c r="D20" s="32" t="s">
        <v>72</v>
      </c>
      <c r="E20" s="35" t="s">
        <v>73</v>
      </c>
      <c r="F20" s="35" t="s">
        <v>82</v>
      </c>
      <c r="G20" s="34">
        <v>45838</v>
      </c>
      <c r="H20" s="30" t="s">
        <v>25</v>
      </c>
      <c r="I20" s="35" t="s">
        <v>83</v>
      </c>
      <c r="J20" s="35" t="s">
        <v>84</v>
      </c>
      <c r="K20" s="35" t="s">
        <v>85</v>
      </c>
      <c r="L20" s="10" t="s">
        <v>24</v>
      </c>
      <c r="M20" s="11">
        <v>1</v>
      </c>
      <c r="N20" s="12">
        <v>1</v>
      </c>
      <c r="O20" s="13">
        <v>1</v>
      </c>
      <c r="P20" s="29" t="s">
        <v>41</v>
      </c>
      <c r="Q20" s="29" t="s">
        <v>41</v>
      </c>
      <c r="R20" s="42" t="s">
        <v>41</v>
      </c>
    </row>
    <row r="21" spans="1:18" s="20" customFormat="1" ht="67.5" x14ac:dyDescent="0.25">
      <c r="A21" s="2">
        <f t="shared" si="0"/>
        <v>13</v>
      </c>
      <c r="B21" s="2" t="s">
        <v>29</v>
      </c>
      <c r="C21" s="30" t="s">
        <v>71</v>
      </c>
      <c r="D21" s="32" t="s">
        <v>72</v>
      </c>
      <c r="E21" s="35" t="s">
        <v>73</v>
      </c>
      <c r="F21" s="35" t="s">
        <v>86</v>
      </c>
      <c r="G21" s="34">
        <v>46022</v>
      </c>
      <c r="H21" s="30" t="s">
        <v>87</v>
      </c>
      <c r="I21" s="49" t="s">
        <v>88</v>
      </c>
      <c r="J21" s="49" t="s">
        <v>89</v>
      </c>
      <c r="K21" s="49" t="s">
        <v>90</v>
      </c>
      <c r="L21" s="10" t="s">
        <v>24</v>
      </c>
      <c r="M21" s="11">
        <v>1</v>
      </c>
      <c r="N21" s="12">
        <v>1</v>
      </c>
      <c r="O21" s="13">
        <v>1</v>
      </c>
      <c r="P21" s="13">
        <v>1</v>
      </c>
      <c r="Q21" s="13">
        <v>1</v>
      </c>
      <c r="R21" s="13">
        <v>1</v>
      </c>
    </row>
    <row r="22" spans="1:18" s="20" customFormat="1" ht="148.5" x14ac:dyDescent="0.25">
      <c r="A22" s="2">
        <f t="shared" si="0"/>
        <v>14</v>
      </c>
      <c r="B22" s="2" t="s">
        <v>29</v>
      </c>
      <c r="C22" s="2" t="s">
        <v>137</v>
      </c>
      <c r="D22" s="3" t="s">
        <v>91</v>
      </c>
      <c r="E22" s="3" t="s">
        <v>92</v>
      </c>
      <c r="F22" s="3" t="s">
        <v>93</v>
      </c>
      <c r="G22" s="4">
        <v>46022</v>
      </c>
      <c r="H22" s="2" t="s">
        <v>23</v>
      </c>
      <c r="I22" s="3" t="s">
        <v>294</v>
      </c>
      <c r="J22" s="3" t="s">
        <v>94</v>
      </c>
      <c r="K22" s="3" t="s">
        <v>95</v>
      </c>
      <c r="L22" s="5" t="s">
        <v>24</v>
      </c>
      <c r="M22" s="6">
        <v>1</v>
      </c>
      <c r="N22" s="7">
        <v>1</v>
      </c>
      <c r="O22" s="8">
        <v>1</v>
      </c>
      <c r="P22" s="8">
        <v>1</v>
      </c>
      <c r="Q22" s="8">
        <v>1</v>
      </c>
      <c r="R22" s="8">
        <v>1</v>
      </c>
    </row>
    <row r="23" spans="1:18" s="20" customFormat="1" ht="81" x14ac:dyDescent="0.25">
      <c r="A23" s="2">
        <f t="shared" si="0"/>
        <v>15</v>
      </c>
      <c r="B23" s="2" t="s">
        <v>29</v>
      </c>
      <c r="C23" s="2" t="s">
        <v>137</v>
      </c>
      <c r="D23" s="3" t="s">
        <v>91</v>
      </c>
      <c r="E23" s="3" t="s">
        <v>92</v>
      </c>
      <c r="F23" s="3" t="s">
        <v>96</v>
      </c>
      <c r="G23" s="4">
        <v>46022</v>
      </c>
      <c r="H23" s="2" t="s">
        <v>23</v>
      </c>
      <c r="I23" s="3" t="s">
        <v>295</v>
      </c>
      <c r="J23" s="3" t="s">
        <v>97</v>
      </c>
      <c r="K23" s="3" t="s">
        <v>98</v>
      </c>
      <c r="L23" s="5" t="s">
        <v>24</v>
      </c>
      <c r="M23" s="6">
        <v>1</v>
      </c>
      <c r="N23" s="7">
        <v>1</v>
      </c>
      <c r="O23" s="8">
        <v>1</v>
      </c>
      <c r="P23" s="8">
        <v>1</v>
      </c>
      <c r="Q23" s="8">
        <v>1</v>
      </c>
      <c r="R23" s="8">
        <v>1</v>
      </c>
    </row>
    <row r="24" spans="1:18" s="20" customFormat="1" ht="81" x14ac:dyDescent="0.25">
      <c r="A24" s="2">
        <f t="shared" si="0"/>
        <v>16</v>
      </c>
      <c r="B24" s="2" t="s">
        <v>29</v>
      </c>
      <c r="C24" s="2" t="s">
        <v>296</v>
      </c>
      <c r="D24" s="2" t="s">
        <v>99</v>
      </c>
      <c r="E24" s="36" t="s">
        <v>100</v>
      </c>
      <c r="F24" s="3" t="s">
        <v>101</v>
      </c>
      <c r="G24" s="4">
        <v>46021</v>
      </c>
      <c r="H24" s="37" t="s">
        <v>102</v>
      </c>
      <c r="I24" s="3" t="s">
        <v>103</v>
      </c>
      <c r="J24" s="38" t="s">
        <v>104</v>
      </c>
      <c r="K24" s="3" t="s">
        <v>105</v>
      </c>
      <c r="L24" s="5" t="s">
        <v>24</v>
      </c>
      <c r="M24" s="6">
        <v>1</v>
      </c>
      <c r="N24" s="7">
        <v>1</v>
      </c>
      <c r="O24" s="8">
        <v>0.25</v>
      </c>
      <c r="P24" s="8">
        <v>0.5</v>
      </c>
      <c r="Q24" s="8">
        <v>0.75</v>
      </c>
      <c r="R24" s="8">
        <v>1</v>
      </c>
    </row>
    <row r="25" spans="1:18" s="20" customFormat="1" ht="54" x14ac:dyDescent="0.25">
      <c r="A25" s="2">
        <f t="shared" si="0"/>
        <v>17</v>
      </c>
      <c r="B25" s="2" t="s">
        <v>29</v>
      </c>
      <c r="C25" s="2" t="s">
        <v>296</v>
      </c>
      <c r="D25" s="32" t="s">
        <v>99</v>
      </c>
      <c r="E25" s="36" t="s">
        <v>106</v>
      </c>
      <c r="F25" s="3" t="s">
        <v>107</v>
      </c>
      <c r="G25" s="4">
        <v>46021</v>
      </c>
      <c r="H25" s="39" t="s">
        <v>25</v>
      </c>
      <c r="I25" s="3" t="s">
        <v>108</v>
      </c>
      <c r="J25" s="40" t="s">
        <v>109</v>
      </c>
      <c r="K25" s="3" t="s">
        <v>110</v>
      </c>
      <c r="L25" s="5" t="s">
        <v>24</v>
      </c>
      <c r="M25" s="6">
        <v>1</v>
      </c>
      <c r="N25" s="7">
        <v>1</v>
      </c>
      <c r="O25" s="22">
        <v>0.2</v>
      </c>
      <c r="P25" s="22">
        <v>0.5</v>
      </c>
      <c r="Q25" s="22">
        <v>0.7</v>
      </c>
      <c r="R25" s="22">
        <v>1</v>
      </c>
    </row>
    <row r="26" spans="1:18" s="20" customFormat="1" ht="40.5" x14ac:dyDescent="0.25">
      <c r="A26" s="2">
        <f t="shared" si="0"/>
        <v>18</v>
      </c>
      <c r="B26" s="2" t="s">
        <v>29</v>
      </c>
      <c r="C26" s="2" t="s">
        <v>296</v>
      </c>
      <c r="D26" s="32" t="s">
        <v>99</v>
      </c>
      <c r="E26" s="36" t="s">
        <v>106</v>
      </c>
      <c r="F26" s="3" t="s">
        <v>111</v>
      </c>
      <c r="G26" s="4">
        <v>46021</v>
      </c>
      <c r="H26" s="39" t="s">
        <v>25</v>
      </c>
      <c r="I26" s="3" t="s">
        <v>112</v>
      </c>
      <c r="J26" s="40" t="s">
        <v>113</v>
      </c>
      <c r="K26" s="3" t="s">
        <v>114</v>
      </c>
      <c r="L26" s="5" t="s">
        <v>24</v>
      </c>
      <c r="M26" s="6">
        <v>1</v>
      </c>
      <c r="N26" s="7">
        <v>1</v>
      </c>
      <c r="O26" s="22">
        <v>0.4</v>
      </c>
      <c r="P26" s="22">
        <v>0.5</v>
      </c>
      <c r="Q26" s="22">
        <v>0.6</v>
      </c>
      <c r="R26" s="22">
        <v>1</v>
      </c>
    </row>
    <row r="27" spans="1:18" s="20" customFormat="1" ht="54" x14ac:dyDescent="0.25">
      <c r="A27" s="2">
        <f t="shared" si="0"/>
        <v>19</v>
      </c>
      <c r="B27" s="2" t="s">
        <v>29</v>
      </c>
      <c r="C27" s="2" t="s">
        <v>296</v>
      </c>
      <c r="D27" s="32" t="s">
        <v>99</v>
      </c>
      <c r="E27" s="36" t="s">
        <v>115</v>
      </c>
      <c r="F27" s="3" t="s">
        <v>116</v>
      </c>
      <c r="G27" s="4">
        <v>46021</v>
      </c>
      <c r="H27" s="37" t="s">
        <v>25</v>
      </c>
      <c r="I27" s="3" t="s">
        <v>117</v>
      </c>
      <c r="J27" s="38" t="s">
        <v>118</v>
      </c>
      <c r="K27" s="38" t="s">
        <v>325</v>
      </c>
      <c r="L27" s="5" t="s">
        <v>24</v>
      </c>
      <c r="M27" s="6">
        <v>1</v>
      </c>
      <c r="N27" s="7">
        <v>1</v>
      </c>
      <c r="O27" s="8">
        <v>0.1</v>
      </c>
      <c r="P27" s="8">
        <v>0.45</v>
      </c>
      <c r="Q27" s="8">
        <v>0.8</v>
      </c>
      <c r="R27" s="8">
        <v>1</v>
      </c>
    </row>
    <row r="28" spans="1:18" s="20" customFormat="1" ht="108" x14ac:dyDescent="0.25">
      <c r="A28" s="2">
        <f t="shared" si="0"/>
        <v>20</v>
      </c>
      <c r="B28" s="2" t="s">
        <v>29</v>
      </c>
      <c r="C28" s="2" t="s">
        <v>296</v>
      </c>
      <c r="D28" s="32" t="s">
        <v>99</v>
      </c>
      <c r="E28" s="36" t="s">
        <v>115</v>
      </c>
      <c r="F28" s="3" t="s">
        <v>119</v>
      </c>
      <c r="G28" s="4">
        <v>46021</v>
      </c>
      <c r="H28" s="37" t="s">
        <v>87</v>
      </c>
      <c r="I28" s="3" t="s">
        <v>120</v>
      </c>
      <c r="J28" s="38" t="s">
        <v>121</v>
      </c>
      <c r="K28" s="38" t="s">
        <v>122</v>
      </c>
      <c r="L28" s="5" t="s">
        <v>24</v>
      </c>
      <c r="M28" s="6">
        <v>0.9</v>
      </c>
      <c r="N28" s="7">
        <v>0.9</v>
      </c>
      <c r="O28" s="31" t="s">
        <v>41</v>
      </c>
      <c r="P28" s="29" t="s">
        <v>41</v>
      </c>
      <c r="Q28" s="31" t="s">
        <v>41</v>
      </c>
      <c r="R28" s="8">
        <v>0.9</v>
      </c>
    </row>
    <row r="29" spans="1:18" s="20" customFormat="1" ht="81" x14ac:dyDescent="0.25">
      <c r="A29" s="2">
        <f t="shared" si="0"/>
        <v>21</v>
      </c>
      <c r="B29" s="2" t="s">
        <v>29</v>
      </c>
      <c r="C29" s="2" t="s">
        <v>296</v>
      </c>
      <c r="D29" s="32" t="s">
        <v>99</v>
      </c>
      <c r="E29" s="36" t="s">
        <v>115</v>
      </c>
      <c r="F29" s="3" t="s">
        <v>123</v>
      </c>
      <c r="G29" s="4">
        <v>46021</v>
      </c>
      <c r="H29" s="37" t="s">
        <v>87</v>
      </c>
      <c r="I29" s="3" t="s">
        <v>124</v>
      </c>
      <c r="J29" s="38" t="s">
        <v>125</v>
      </c>
      <c r="K29" s="38" t="s">
        <v>126</v>
      </c>
      <c r="L29" s="5" t="s">
        <v>24</v>
      </c>
      <c r="M29" s="6">
        <v>1</v>
      </c>
      <c r="N29" s="7">
        <v>1</v>
      </c>
      <c r="O29" s="31" t="s">
        <v>41</v>
      </c>
      <c r="P29" s="29" t="s">
        <v>41</v>
      </c>
      <c r="Q29" s="31" t="s">
        <v>41</v>
      </c>
      <c r="R29" s="8">
        <v>1</v>
      </c>
    </row>
    <row r="30" spans="1:18" s="20" customFormat="1" ht="148.5" x14ac:dyDescent="0.25">
      <c r="A30" s="2">
        <f t="shared" si="0"/>
        <v>22</v>
      </c>
      <c r="B30" s="2" t="s">
        <v>29</v>
      </c>
      <c r="C30" s="2" t="s">
        <v>296</v>
      </c>
      <c r="D30" s="32" t="s">
        <v>99</v>
      </c>
      <c r="E30" s="36" t="s">
        <v>127</v>
      </c>
      <c r="F30" s="3" t="s">
        <v>128</v>
      </c>
      <c r="G30" s="4">
        <v>46021</v>
      </c>
      <c r="H30" s="41" t="s">
        <v>25</v>
      </c>
      <c r="I30" s="3" t="s">
        <v>129</v>
      </c>
      <c r="J30" s="38" t="s">
        <v>130</v>
      </c>
      <c r="K30" s="38" t="s">
        <v>131</v>
      </c>
      <c r="L30" s="5" t="s">
        <v>24</v>
      </c>
      <c r="M30" s="6">
        <v>1</v>
      </c>
      <c r="N30" s="7">
        <v>1</v>
      </c>
      <c r="O30" s="31" t="s">
        <v>41</v>
      </c>
      <c r="P30" s="8">
        <v>0.5</v>
      </c>
      <c r="Q30" s="31" t="s">
        <v>41</v>
      </c>
      <c r="R30" s="8">
        <v>1</v>
      </c>
    </row>
    <row r="31" spans="1:18" s="20" customFormat="1" ht="202.5" x14ac:dyDescent="0.25">
      <c r="A31" s="2">
        <f t="shared" si="0"/>
        <v>23</v>
      </c>
      <c r="B31" s="2" t="s">
        <v>29</v>
      </c>
      <c r="C31" s="2" t="s">
        <v>296</v>
      </c>
      <c r="D31" s="32" t="s">
        <v>99</v>
      </c>
      <c r="E31" s="36" t="s">
        <v>132</v>
      </c>
      <c r="F31" s="3" t="s">
        <v>133</v>
      </c>
      <c r="G31" s="4">
        <v>46021</v>
      </c>
      <c r="H31" s="41" t="s">
        <v>25</v>
      </c>
      <c r="I31" s="3" t="s">
        <v>134</v>
      </c>
      <c r="J31" s="3" t="s">
        <v>135</v>
      </c>
      <c r="K31" s="3" t="s">
        <v>136</v>
      </c>
      <c r="L31" s="5" t="s">
        <v>24</v>
      </c>
      <c r="M31" s="14" t="s">
        <v>41</v>
      </c>
      <c r="N31" s="7">
        <v>1</v>
      </c>
      <c r="O31" s="31" t="s">
        <v>41</v>
      </c>
      <c r="P31" s="29" t="s">
        <v>41</v>
      </c>
      <c r="Q31" s="31" t="s">
        <v>41</v>
      </c>
      <c r="R31" s="23">
        <v>1</v>
      </c>
    </row>
    <row r="32" spans="1:18" s="20" customFormat="1" ht="94.5" x14ac:dyDescent="0.25">
      <c r="A32" s="2">
        <f t="shared" si="0"/>
        <v>24</v>
      </c>
      <c r="B32" s="2" t="s">
        <v>29</v>
      </c>
      <c r="C32" s="2" t="s">
        <v>137</v>
      </c>
      <c r="D32" s="32" t="s">
        <v>138</v>
      </c>
      <c r="E32" s="35" t="s">
        <v>139</v>
      </c>
      <c r="F32" s="35" t="s">
        <v>140</v>
      </c>
      <c r="G32" s="4">
        <v>46022</v>
      </c>
      <c r="H32" s="2" t="s">
        <v>25</v>
      </c>
      <c r="I32" s="3" t="s">
        <v>141</v>
      </c>
      <c r="J32" s="3" t="s">
        <v>142</v>
      </c>
      <c r="K32" s="3" t="s">
        <v>143</v>
      </c>
      <c r="L32" s="5" t="s">
        <v>24</v>
      </c>
      <c r="M32" s="6">
        <v>1</v>
      </c>
      <c r="N32" s="7">
        <v>1</v>
      </c>
      <c r="O32" s="24">
        <v>0.1</v>
      </c>
      <c r="P32" s="24">
        <v>0.3</v>
      </c>
      <c r="Q32" s="24">
        <v>0.6</v>
      </c>
      <c r="R32" s="24">
        <v>1</v>
      </c>
    </row>
    <row r="33" spans="1:18" s="20" customFormat="1" ht="94.5" x14ac:dyDescent="0.25">
      <c r="A33" s="2">
        <f t="shared" si="0"/>
        <v>25</v>
      </c>
      <c r="B33" s="2" t="s">
        <v>29</v>
      </c>
      <c r="C33" s="2" t="s">
        <v>144</v>
      </c>
      <c r="D33" s="32" t="s">
        <v>138</v>
      </c>
      <c r="E33" s="35" t="s">
        <v>139</v>
      </c>
      <c r="F33" s="35" t="s">
        <v>145</v>
      </c>
      <c r="G33" s="4">
        <v>46022</v>
      </c>
      <c r="H33" s="2" t="s">
        <v>23</v>
      </c>
      <c r="I33" s="3" t="s">
        <v>146</v>
      </c>
      <c r="J33" s="3" t="s">
        <v>147</v>
      </c>
      <c r="K33" s="3" t="s">
        <v>148</v>
      </c>
      <c r="L33" s="5" t="s">
        <v>24</v>
      </c>
      <c r="M33" s="6">
        <v>1</v>
      </c>
      <c r="N33" s="7">
        <v>1</v>
      </c>
      <c r="O33" s="24">
        <v>0.1</v>
      </c>
      <c r="P33" s="24">
        <v>0.4</v>
      </c>
      <c r="Q33" s="24">
        <v>0.7</v>
      </c>
      <c r="R33" s="24">
        <v>1</v>
      </c>
    </row>
    <row r="34" spans="1:18" s="20" customFormat="1" ht="108" x14ac:dyDescent="0.25">
      <c r="A34" s="2">
        <f t="shared" si="0"/>
        <v>26</v>
      </c>
      <c r="B34" s="2" t="s">
        <v>29</v>
      </c>
      <c r="C34" s="2" t="s">
        <v>144</v>
      </c>
      <c r="D34" s="32" t="s">
        <v>138</v>
      </c>
      <c r="E34" s="35" t="s">
        <v>139</v>
      </c>
      <c r="F34" s="35" t="s">
        <v>149</v>
      </c>
      <c r="G34" s="4">
        <v>46022</v>
      </c>
      <c r="H34" s="2" t="s">
        <v>87</v>
      </c>
      <c r="I34" s="3" t="s">
        <v>150</v>
      </c>
      <c r="J34" s="3" t="s">
        <v>151</v>
      </c>
      <c r="K34" s="3" t="s">
        <v>152</v>
      </c>
      <c r="L34" s="5" t="s">
        <v>24</v>
      </c>
      <c r="M34" s="6">
        <v>0.95</v>
      </c>
      <c r="N34" s="7">
        <v>0.95</v>
      </c>
      <c r="O34" s="24">
        <v>0.95</v>
      </c>
      <c r="P34" s="24">
        <v>0.95</v>
      </c>
      <c r="Q34" s="24">
        <v>0.95</v>
      </c>
      <c r="R34" s="24">
        <v>0.95</v>
      </c>
    </row>
    <row r="35" spans="1:18" s="20" customFormat="1" ht="54" x14ac:dyDescent="0.25">
      <c r="A35" s="2">
        <f t="shared" si="0"/>
        <v>27</v>
      </c>
      <c r="B35" s="30" t="s">
        <v>153</v>
      </c>
      <c r="C35" s="30" t="s">
        <v>297</v>
      </c>
      <c r="D35" s="35" t="s">
        <v>154</v>
      </c>
      <c r="E35" s="35" t="s">
        <v>155</v>
      </c>
      <c r="F35" s="35" t="s">
        <v>156</v>
      </c>
      <c r="G35" s="34">
        <v>46022</v>
      </c>
      <c r="H35" s="30" t="s">
        <v>23</v>
      </c>
      <c r="I35" s="35" t="s">
        <v>298</v>
      </c>
      <c r="J35" s="35" t="s">
        <v>157</v>
      </c>
      <c r="K35" s="35" t="s">
        <v>158</v>
      </c>
      <c r="L35" s="5" t="s">
        <v>24</v>
      </c>
      <c r="M35" s="6">
        <v>1</v>
      </c>
      <c r="N35" s="7">
        <v>1</v>
      </c>
      <c r="O35" s="13">
        <v>0.1</v>
      </c>
      <c r="P35" s="13">
        <v>0.3</v>
      </c>
      <c r="Q35" s="13">
        <v>0.6</v>
      </c>
      <c r="R35" s="13">
        <v>1</v>
      </c>
    </row>
    <row r="36" spans="1:18" s="20" customFormat="1" ht="54" x14ac:dyDescent="0.25">
      <c r="A36" s="2">
        <f t="shared" si="0"/>
        <v>28</v>
      </c>
      <c r="B36" s="30" t="s">
        <v>153</v>
      </c>
      <c r="C36" s="30" t="s">
        <v>299</v>
      </c>
      <c r="D36" s="35" t="s">
        <v>154</v>
      </c>
      <c r="E36" s="35" t="s">
        <v>155</v>
      </c>
      <c r="F36" s="35" t="s">
        <v>159</v>
      </c>
      <c r="G36" s="34">
        <v>46022</v>
      </c>
      <c r="H36" s="30" t="s">
        <v>25</v>
      </c>
      <c r="I36" s="35" t="s">
        <v>300</v>
      </c>
      <c r="J36" s="35" t="s">
        <v>160</v>
      </c>
      <c r="K36" s="35" t="s">
        <v>161</v>
      </c>
      <c r="L36" s="5" t="s">
        <v>24</v>
      </c>
      <c r="M36" s="6">
        <v>1</v>
      </c>
      <c r="N36" s="7">
        <v>1</v>
      </c>
      <c r="O36" s="13">
        <v>0.1</v>
      </c>
      <c r="P36" s="13">
        <v>0.3</v>
      </c>
      <c r="Q36" s="13">
        <v>0.6</v>
      </c>
      <c r="R36" s="13">
        <v>1</v>
      </c>
    </row>
    <row r="37" spans="1:18" s="20" customFormat="1" ht="121.5" x14ac:dyDescent="0.25">
      <c r="A37" s="2">
        <f t="shared" si="0"/>
        <v>29</v>
      </c>
      <c r="B37" s="30" t="s">
        <v>153</v>
      </c>
      <c r="C37" s="30" t="s">
        <v>301</v>
      </c>
      <c r="D37" s="35" t="s">
        <v>154</v>
      </c>
      <c r="E37" s="35" t="s">
        <v>162</v>
      </c>
      <c r="F37" s="35" t="s">
        <v>163</v>
      </c>
      <c r="G37" s="34">
        <v>46022</v>
      </c>
      <c r="H37" s="30" t="s">
        <v>23</v>
      </c>
      <c r="I37" s="35" t="s">
        <v>302</v>
      </c>
      <c r="J37" s="35" t="s">
        <v>164</v>
      </c>
      <c r="K37" s="35" t="s">
        <v>165</v>
      </c>
      <c r="L37" s="5" t="s">
        <v>24</v>
      </c>
      <c r="M37" s="6">
        <v>1</v>
      </c>
      <c r="N37" s="7">
        <v>1</v>
      </c>
      <c r="O37" s="31" t="s">
        <v>41</v>
      </c>
      <c r="P37" s="13">
        <v>0.5</v>
      </c>
      <c r="Q37" s="31" t="s">
        <v>41</v>
      </c>
      <c r="R37" s="13">
        <v>1</v>
      </c>
    </row>
    <row r="38" spans="1:18" s="20" customFormat="1" ht="67.5" x14ac:dyDescent="0.25">
      <c r="A38" s="2">
        <f t="shared" si="0"/>
        <v>30</v>
      </c>
      <c r="B38" s="30" t="s">
        <v>27</v>
      </c>
      <c r="C38" s="30" t="s">
        <v>303</v>
      </c>
      <c r="D38" s="35" t="s">
        <v>154</v>
      </c>
      <c r="E38" s="35" t="s">
        <v>162</v>
      </c>
      <c r="F38" s="35" t="s">
        <v>166</v>
      </c>
      <c r="G38" s="34">
        <v>46022</v>
      </c>
      <c r="H38" s="30" t="s">
        <v>23</v>
      </c>
      <c r="I38" s="35" t="s">
        <v>304</v>
      </c>
      <c r="J38" s="35" t="s">
        <v>167</v>
      </c>
      <c r="K38" s="35" t="s">
        <v>168</v>
      </c>
      <c r="L38" s="5" t="s">
        <v>24</v>
      </c>
      <c r="M38" s="6">
        <v>1</v>
      </c>
      <c r="N38" s="7">
        <v>1</v>
      </c>
      <c r="O38" s="13">
        <v>0.25</v>
      </c>
      <c r="P38" s="13">
        <v>0.5</v>
      </c>
      <c r="Q38" s="13">
        <v>0.75</v>
      </c>
      <c r="R38" s="13">
        <v>1</v>
      </c>
    </row>
    <row r="39" spans="1:18" s="20" customFormat="1" ht="81" x14ac:dyDescent="0.25">
      <c r="A39" s="2">
        <f t="shared" si="0"/>
        <v>31</v>
      </c>
      <c r="B39" s="30" t="s">
        <v>153</v>
      </c>
      <c r="C39" s="30" t="s">
        <v>305</v>
      </c>
      <c r="D39" s="35" t="s">
        <v>154</v>
      </c>
      <c r="E39" s="35" t="s">
        <v>169</v>
      </c>
      <c r="F39" s="35" t="s">
        <v>170</v>
      </c>
      <c r="G39" s="34">
        <v>46022</v>
      </c>
      <c r="H39" s="30" t="s">
        <v>25</v>
      </c>
      <c r="I39" s="35" t="s">
        <v>306</v>
      </c>
      <c r="J39" s="35" t="s">
        <v>171</v>
      </c>
      <c r="K39" s="35" t="s">
        <v>172</v>
      </c>
      <c r="L39" s="5" t="s">
        <v>24</v>
      </c>
      <c r="M39" s="6">
        <v>1</v>
      </c>
      <c r="N39" s="7">
        <v>1</v>
      </c>
      <c r="O39" s="31" t="s">
        <v>41</v>
      </c>
      <c r="P39" s="29" t="s">
        <v>41</v>
      </c>
      <c r="Q39" s="31" t="s">
        <v>41</v>
      </c>
      <c r="R39" s="13">
        <v>1</v>
      </c>
    </row>
    <row r="40" spans="1:18" s="20" customFormat="1" ht="54" x14ac:dyDescent="0.25">
      <c r="A40" s="2">
        <f t="shared" si="0"/>
        <v>32</v>
      </c>
      <c r="B40" s="30" t="s">
        <v>153</v>
      </c>
      <c r="C40" s="30" t="s">
        <v>305</v>
      </c>
      <c r="D40" s="35" t="s">
        <v>154</v>
      </c>
      <c r="E40" s="35" t="s">
        <v>169</v>
      </c>
      <c r="F40" s="35" t="s">
        <v>173</v>
      </c>
      <c r="G40" s="34">
        <v>46022</v>
      </c>
      <c r="H40" s="30" t="s">
        <v>25</v>
      </c>
      <c r="I40" s="35" t="s">
        <v>307</v>
      </c>
      <c r="J40" s="35" t="s">
        <v>174</v>
      </c>
      <c r="K40" s="35" t="s">
        <v>175</v>
      </c>
      <c r="L40" s="5" t="s">
        <v>24</v>
      </c>
      <c r="M40" s="6">
        <v>1</v>
      </c>
      <c r="N40" s="7">
        <v>1</v>
      </c>
      <c r="O40" s="31" t="s">
        <v>41</v>
      </c>
      <c r="P40" s="29" t="s">
        <v>41</v>
      </c>
      <c r="Q40" s="31" t="s">
        <v>41</v>
      </c>
      <c r="R40" s="13">
        <v>1</v>
      </c>
    </row>
    <row r="41" spans="1:18" s="20" customFormat="1" ht="54" x14ac:dyDescent="0.25">
      <c r="A41" s="2">
        <f t="shared" si="0"/>
        <v>33</v>
      </c>
      <c r="B41" s="30" t="s">
        <v>153</v>
      </c>
      <c r="C41" s="30" t="s">
        <v>305</v>
      </c>
      <c r="D41" s="35" t="s">
        <v>154</v>
      </c>
      <c r="E41" s="35" t="s">
        <v>169</v>
      </c>
      <c r="F41" s="35" t="s">
        <v>176</v>
      </c>
      <c r="G41" s="34">
        <v>46022</v>
      </c>
      <c r="H41" s="30" t="s">
        <v>23</v>
      </c>
      <c r="I41" s="35" t="s">
        <v>308</v>
      </c>
      <c r="J41" s="35" t="s">
        <v>177</v>
      </c>
      <c r="K41" s="35" t="s">
        <v>178</v>
      </c>
      <c r="L41" s="5" t="s">
        <v>24</v>
      </c>
      <c r="M41" s="6">
        <v>1</v>
      </c>
      <c r="N41" s="7">
        <v>1</v>
      </c>
      <c r="O41" s="31" t="s">
        <v>41</v>
      </c>
      <c r="P41" s="29" t="s">
        <v>41</v>
      </c>
      <c r="Q41" s="31" t="s">
        <v>41</v>
      </c>
      <c r="R41" s="13">
        <v>1</v>
      </c>
    </row>
    <row r="42" spans="1:18" s="20" customFormat="1" ht="108" x14ac:dyDescent="0.25">
      <c r="A42" s="2">
        <f t="shared" si="0"/>
        <v>34</v>
      </c>
      <c r="B42" s="2" t="s">
        <v>179</v>
      </c>
      <c r="C42" s="2" t="s">
        <v>290</v>
      </c>
      <c r="D42" s="3" t="s">
        <v>180</v>
      </c>
      <c r="E42" s="3" t="s">
        <v>181</v>
      </c>
      <c r="F42" s="3" t="s">
        <v>182</v>
      </c>
      <c r="G42" s="4">
        <v>46022</v>
      </c>
      <c r="H42" s="2" t="s">
        <v>87</v>
      </c>
      <c r="I42" s="3" t="s">
        <v>183</v>
      </c>
      <c r="J42" s="3" t="s">
        <v>184</v>
      </c>
      <c r="K42" s="3" t="s">
        <v>185</v>
      </c>
      <c r="L42" s="5" t="s">
        <v>24</v>
      </c>
      <c r="M42" s="6">
        <v>1</v>
      </c>
      <c r="N42" s="7">
        <v>1</v>
      </c>
      <c r="O42" s="8">
        <v>1</v>
      </c>
      <c r="P42" s="8">
        <v>1</v>
      </c>
      <c r="Q42" s="8">
        <v>1</v>
      </c>
      <c r="R42" s="8">
        <v>1</v>
      </c>
    </row>
    <row r="43" spans="1:18" s="20" customFormat="1" ht="162" x14ac:dyDescent="0.25">
      <c r="A43" s="2">
        <f t="shared" si="0"/>
        <v>35</v>
      </c>
      <c r="B43" s="2" t="s">
        <v>179</v>
      </c>
      <c r="C43" s="2" t="s">
        <v>290</v>
      </c>
      <c r="D43" s="3" t="s">
        <v>180</v>
      </c>
      <c r="E43" s="3" t="s">
        <v>186</v>
      </c>
      <c r="F43" s="51" t="s">
        <v>187</v>
      </c>
      <c r="G43" s="4">
        <v>46022</v>
      </c>
      <c r="H43" s="2" t="s">
        <v>25</v>
      </c>
      <c r="I43" s="3" t="s">
        <v>188</v>
      </c>
      <c r="J43" s="3" t="s">
        <v>189</v>
      </c>
      <c r="K43" s="3" t="s">
        <v>190</v>
      </c>
      <c r="L43" s="5" t="s">
        <v>24</v>
      </c>
      <c r="M43" s="6">
        <v>1</v>
      </c>
      <c r="N43" s="7">
        <v>0.9</v>
      </c>
      <c r="O43" s="8">
        <v>0.9</v>
      </c>
      <c r="P43" s="8">
        <v>0.9</v>
      </c>
      <c r="Q43" s="8">
        <v>0.9</v>
      </c>
      <c r="R43" s="8">
        <v>0.9</v>
      </c>
    </row>
    <row r="44" spans="1:18" s="20" customFormat="1" ht="162" x14ac:dyDescent="0.25">
      <c r="A44" s="2">
        <f t="shared" si="0"/>
        <v>36</v>
      </c>
      <c r="B44" s="2" t="s">
        <v>179</v>
      </c>
      <c r="C44" s="2" t="s">
        <v>290</v>
      </c>
      <c r="D44" s="3" t="s">
        <v>180</v>
      </c>
      <c r="E44" s="3" t="s">
        <v>191</v>
      </c>
      <c r="F44" s="3" t="s">
        <v>187</v>
      </c>
      <c r="G44" s="4">
        <v>46022</v>
      </c>
      <c r="H44" s="2" t="s">
        <v>25</v>
      </c>
      <c r="I44" s="3" t="s">
        <v>192</v>
      </c>
      <c r="J44" s="3" t="s">
        <v>193</v>
      </c>
      <c r="K44" s="3" t="s">
        <v>194</v>
      </c>
      <c r="L44" s="5" t="s">
        <v>24</v>
      </c>
      <c r="M44" s="6">
        <v>1</v>
      </c>
      <c r="N44" s="7">
        <v>0.85</v>
      </c>
      <c r="O44" s="8">
        <v>0.85</v>
      </c>
      <c r="P44" s="8">
        <v>0.85</v>
      </c>
      <c r="Q44" s="8">
        <v>0.85</v>
      </c>
      <c r="R44" s="8">
        <v>0.85</v>
      </c>
    </row>
    <row r="45" spans="1:18" s="20" customFormat="1" ht="162" x14ac:dyDescent="0.25">
      <c r="A45" s="2">
        <f t="shared" si="0"/>
        <v>37</v>
      </c>
      <c r="B45" s="2" t="s">
        <v>179</v>
      </c>
      <c r="C45" s="2" t="s">
        <v>290</v>
      </c>
      <c r="D45" s="3" t="s">
        <v>180</v>
      </c>
      <c r="E45" s="3" t="s">
        <v>195</v>
      </c>
      <c r="F45" s="3" t="s">
        <v>196</v>
      </c>
      <c r="G45" s="4">
        <v>46022</v>
      </c>
      <c r="H45" s="2" t="s">
        <v>87</v>
      </c>
      <c r="I45" s="3" t="s">
        <v>197</v>
      </c>
      <c r="J45" s="3" t="s">
        <v>198</v>
      </c>
      <c r="K45" s="3" t="s">
        <v>199</v>
      </c>
      <c r="L45" s="5" t="s">
        <v>24</v>
      </c>
      <c r="M45" s="6">
        <v>1</v>
      </c>
      <c r="N45" s="7">
        <v>1</v>
      </c>
      <c r="O45" s="21">
        <v>0.15</v>
      </c>
      <c r="P45" s="21">
        <v>0.5</v>
      </c>
      <c r="Q45" s="21">
        <v>0.85</v>
      </c>
      <c r="R45" s="21">
        <v>1</v>
      </c>
    </row>
    <row r="46" spans="1:18" s="20" customFormat="1" ht="162" x14ac:dyDescent="0.25">
      <c r="A46" s="2">
        <f t="shared" si="0"/>
        <v>38</v>
      </c>
      <c r="B46" s="2" t="s">
        <v>179</v>
      </c>
      <c r="C46" s="2" t="s">
        <v>290</v>
      </c>
      <c r="D46" s="3" t="s">
        <v>180</v>
      </c>
      <c r="E46" s="3" t="s">
        <v>195</v>
      </c>
      <c r="F46" s="3" t="s">
        <v>200</v>
      </c>
      <c r="G46" s="4">
        <v>46022</v>
      </c>
      <c r="H46" s="2" t="s">
        <v>87</v>
      </c>
      <c r="I46" s="3" t="s">
        <v>201</v>
      </c>
      <c r="J46" s="3" t="s">
        <v>202</v>
      </c>
      <c r="K46" s="3" t="s">
        <v>203</v>
      </c>
      <c r="L46" s="5" t="s">
        <v>24</v>
      </c>
      <c r="M46" s="6">
        <v>0.98</v>
      </c>
      <c r="N46" s="7">
        <v>0.9</v>
      </c>
      <c r="O46" s="21">
        <v>0.15</v>
      </c>
      <c r="P46" s="21">
        <v>0.5</v>
      </c>
      <c r="Q46" s="21">
        <v>0.8</v>
      </c>
      <c r="R46" s="21">
        <v>0.9</v>
      </c>
    </row>
    <row r="47" spans="1:18" s="20" customFormat="1" ht="81" x14ac:dyDescent="0.25">
      <c r="A47" s="2">
        <f t="shared" si="0"/>
        <v>39</v>
      </c>
      <c r="B47" s="2" t="s">
        <v>179</v>
      </c>
      <c r="C47" s="2" t="s">
        <v>290</v>
      </c>
      <c r="D47" s="3" t="s">
        <v>180</v>
      </c>
      <c r="E47" s="3" t="s">
        <v>204</v>
      </c>
      <c r="F47" s="3" t="s">
        <v>205</v>
      </c>
      <c r="G47" s="4">
        <v>46022</v>
      </c>
      <c r="H47" s="2" t="s">
        <v>87</v>
      </c>
      <c r="I47" s="3" t="s">
        <v>206</v>
      </c>
      <c r="J47" s="3" t="s">
        <v>207</v>
      </c>
      <c r="K47" s="3" t="s">
        <v>208</v>
      </c>
      <c r="L47" s="5" t="s">
        <v>24</v>
      </c>
      <c r="M47" s="6">
        <v>1</v>
      </c>
      <c r="N47" s="7">
        <v>1</v>
      </c>
      <c r="O47" s="31" t="s">
        <v>41</v>
      </c>
      <c r="P47" s="29" t="s">
        <v>41</v>
      </c>
      <c r="Q47" s="31" t="s">
        <v>41</v>
      </c>
      <c r="R47" s="8">
        <v>1</v>
      </c>
    </row>
    <row r="48" spans="1:18" s="20" customFormat="1" ht="81" x14ac:dyDescent="0.25">
      <c r="A48" s="2">
        <f t="shared" si="0"/>
        <v>40</v>
      </c>
      <c r="B48" s="2" t="s">
        <v>179</v>
      </c>
      <c r="C48" s="2" t="s">
        <v>289</v>
      </c>
      <c r="D48" s="3" t="s">
        <v>209</v>
      </c>
      <c r="E48" s="3" t="s">
        <v>210</v>
      </c>
      <c r="F48" s="3" t="s">
        <v>211</v>
      </c>
      <c r="G48" s="4">
        <v>46022</v>
      </c>
      <c r="H48" s="30" t="s">
        <v>23</v>
      </c>
      <c r="I48" s="3" t="s">
        <v>212</v>
      </c>
      <c r="J48" s="3" t="s">
        <v>213</v>
      </c>
      <c r="K48" s="3" t="s">
        <v>214</v>
      </c>
      <c r="L48" s="5" t="s">
        <v>215</v>
      </c>
      <c r="M48" s="6" t="s">
        <v>41</v>
      </c>
      <c r="N48" s="26">
        <v>12</v>
      </c>
      <c r="O48" s="44">
        <v>3</v>
      </c>
      <c r="P48" s="44">
        <v>6</v>
      </c>
      <c r="Q48" s="44">
        <v>9</v>
      </c>
      <c r="R48" s="44">
        <v>12</v>
      </c>
    </row>
    <row r="49" spans="1:18" s="20" customFormat="1" ht="94.5" x14ac:dyDescent="0.25">
      <c r="A49" s="2">
        <f t="shared" si="0"/>
        <v>41</v>
      </c>
      <c r="B49" s="2" t="s">
        <v>179</v>
      </c>
      <c r="C49" s="2" t="s">
        <v>288</v>
      </c>
      <c r="D49" s="3" t="s">
        <v>209</v>
      </c>
      <c r="E49" s="3" t="s">
        <v>216</v>
      </c>
      <c r="F49" s="3" t="s">
        <v>217</v>
      </c>
      <c r="G49" s="4">
        <v>46022</v>
      </c>
      <c r="H49" s="2" t="s">
        <v>23</v>
      </c>
      <c r="I49" s="3" t="s">
        <v>309</v>
      </c>
      <c r="J49" s="3" t="s">
        <v>218</v>
      </c>
      <c r="K49" s="3" t="s">
        <v>219</v>
      </c>
      <c r="L49" s="5" t="s">
        <v>24</v>
      </c>
      <c r="M49" s="6">
        <v>1</v>
      </c>
      <c r="N49" s="7">
        <v>0.95</v>
      </c>
      <c r="O49" s="31" t="s">
        <v>41</v>
      </c>
      <c r="P49" s="29" t="s">
        <v>41</v>
      </c>
      <c r="Q49" s="31" t="s">
        <v>41</v>
      </c>
      <c r="R49" s="8">
        <v>0.95</v>
      </c>
    </row>
    <row r="50" spans="1:18" s="20" customFormat="1" ht="108" x14ac:dyDescent="0.25">
      <c r="A50" s="2">
        <f t="shared" si="0"/>
        <v>42</v>
      </c>
      <c r="B50" s="2" t="s">
        <v>179</v>
      </c>
      <c r="C50" s="2" t="s">
        <v>288</v>
      </c>
      <c r="D50" s="3" t="s">
        <v>209</v>
      </c>
      <c r="E50" s="3" t="s">
        <v>220</v>
      </c>
      <c r="F50" s="3" t="s">
        <v>221</v>
      </c>
      <c r="G50" s="4">
        <v>46022</v>
      </c>
      <c r="H50" s="2" t="s">
        <v>23</v>
      </c>
      <c r="I50" s="3" t="s">
        <v>310</v>
      </c>
      <c r="J50" s="3" t="s">
        <v>222</v>
      </c>
      <c r="K50" s="3" t="s">
        <v>223</v>
      </c>
      <c r="L50" s="5" t="s">
        <v>24</v>
      </c>
      <c r="M50" s="6">
        <v>1</v>
      </c>
      <c r="N50" s="7">
        <v>1</v>
      </c>
      <c r="O50" s="8">
        <v>1</v>
      </c>
      <c r="P50" s="8">
        <v>1</v>
      </c>
      <c r="Q50" s="8">
        <v>1</v>
      </c>
      <c r="R50" s="8">
        <v>1</v>
      </c>
    </row>
    <row r="51" spans="1:18" s="20" customFormat="1" ht="121.5" x14ac:dyDescent="0.25">
      <c r="A51" s="2">
        <f t="shared" si="0"/>
        <v>43</v>
      </c>
      <c r="B51" s="2" t="s">
        <v>179</v>
      </c>
      <c r="C51" s="2" t="s">
        <v>288</v>
      </c>
      <c r="D51" s="3" t="s">
        <v>209</v>
      </c>
      <c r="E51" s="3" t="s">
        <v>220</v>
      </c>
      <c r="F51" s="3" t="s">
        <v>224</v>
      </c>
      <c r="G51" s="4">
        <v>46022</v>
      </c>
      <c r="H51" s="2" t="s">
        <v>25</v>
      </c>
      <c r="I51" s="3" t="s">
        <v>311</v>
      </c>
      <c r="J51" s="3" t="s">
        <v>225</v>
      </c>
      <c r="K51" s="3" t="s">
        <v>226</v>
      </c>
      <c r="L51" s="5" t="s">
        <v>24</v>
      </c>
      <c r="M51" s="6">
        <v>1</v>
      </c>
      <c r="N51" s="7">
        <v>1</v>
      </c>
      <c r="O51" s="8">
        <v>1</v>
      </c>
      <c r="P51" s="8">
        <v>1</v>
      </c>
      <c r="Q51" s="8">
        <v>1</v>
      </c>
      <c r="R51" s="8">
        <v>1</v>
      </c>
    </row>
    <row r="52" spans="1:18" s="20" customFormat="1" ht="94.5" x14ac:dyDescent="0.25">
      <c r="A52" s="2">
        <f t="shared" si="0"/>
        <v>44</v>
      </c>
      <c r="B52" s="2" t="s">
        <v>179</v>
      </c>
      <c r="C52" s="2" t="s">
        <v>290</v>
      </c>
      <c r="D52" s="3" t="s">
        <v>209</v>
      </c>
      <c r="E52" s="3" t="s">
        <v>220</v>
      </c>
      <c r="F52" s="3" t="s">
        <v>227</v>
      </c>
      <c r="G52" s="4">
        <v>46022</v>
      </c>
      <c r="H52" s="2" t="s">
        <v>25</v>
      </c>
      <c r="I52" s="3" t="s">
        <v>312</v>
      </c>
      <c r="J52" s="3" t="s">
        <v>228</v>
      </c>
      <c r="K52" s="3" t="s">
        <v>229</v>
      </c>
      <c r="L52" s="5" t="s">
        <v>24</v>
      </c>
      <c r="M52" s="6">
        <v>1</v>
      </c>
      <c r="N52" s="7">
        <v>1</v>
      </c>
      <c r="O52" s="8">
        <v>1</v>
      </c>
      <c r="P52" s="8">
        <v>1</v>
      </c>
      <c r="Q52" s="8">
        <v>1</v>
      </c>
      <c r="R52" s="8">
        <v>1</v>
      </c>
    </row>
    <row r="53" spans="1:18" s="20" customFormat="1" ht="67.5" x14ac:dyDescent="0.25">
      <c r="A53" s="2">
        <f t="shared" si="0"/>
        <v>45</v>
      </c>
      <c r="B53" s="2">
        <v>2</v>
      </c>
      <c r="C53" s="2" t="s">
        <v>287</v>
      </c>
      <c r="D53" s="3" t="s">
        <v>209</v>
      </c>
      <c r="E53" s="3" t="s">
        <v>210</v>
      </c>
      <c r="F53" s="3" t="s">
        <v>313</v>
      </c>
      <c r="G53" s="4">
        <v>46022</v>
      </c>
      <c r="H53" s="30" t="s">
        <v>25</v>
      </c>
      <c r="I53" s="3" t="s">
        <v>230</v>
      </c>
      <c r="J53" s="3" t="s">
        <v>231</v>
      </c>
      <c r="K53" s="3" t="s">
        <v>232</v>
      </c>
      <c r="L53" s="5" t="s">
        <v>24</v>
      </c>
      <c r="M53" s="6" t="s">
        <v>41</v>
      </c>
      <c r="N53" s="7">
        <v>1</v>
      </c>
      <c r="O53" s="8">
        <v>0.2</v>
      </c>
      <c r="P53" s="8">
        <v>0.6</v>
      </c>
      <c r="Q53" s="8">
        <v>0.8</v>
      </c>
      <c r="R53" s="8">
        <v>1</v>
      </c>
    </row>
    <row r="54" spans="1:18" s="20" customFormat="1" ht="81" x14ac:dyDescent="0.25">
      <c r="A54" s="2">
        <f t="shared" si="0"/>
        <v>46</v>
      </c>
      <c r="B54" s="2" t="s">
        <v>27</v>
      </c>
      <c r="C54" s="2" t="s">
        <v>314</v>
      </c>
      <c r="D54" s="3" t="s">
        <v>209</v>
      </c>
      <c r="E54" s="3" t="s">
        <v>233</v>
      </c>
      <c r="F54" s="3" t="s">
        <v>234</v>
      </c>
      <c r="G54" s="4">
        <v>46022</v>
      </c>
      <c r="H54" s="2" t="s">
        <v>25</v>
      </c>
      <c r="I54" s="3" t="s">
        <v>315</v>
      </c>
      <c r="J54" s="3" t="s">
        <v>235</v>
      </c>
      <c r="K54" s="3" t="s">
        <v>236</v>
      </c>
      <c r="L54" s="5" t="s">
        <v>24</v>
      </c>
      <c r="M54" s="14" t="s">
        <v>41</v>
      </c>
      <c r="N54" s="7">
        <v>1</v>
      </c>
      <c r="O54" s="31" t="s">
        <v>41</v>
      </c>
      <c r="P54" s="29" t="s">
        <v>41</v>
      </c>
      <c r="Q54" s="8">
        <v>0.5</v>
      </c>
      <c r="R54" s="8">
        <v>1</v>
      </c>
    </row>
    <row r="55" spans="1:18" s="20" customFormat="1" ht="81" x14ac:dyDescent="0.25">
      <c r="A55" s="2">
        <f t="shared" si="0"/>
        <v>47</v>
      </c>
      <c r="B55" s="2" t="s">
        <v>27</v>
      </c>
      <c r="C55" s="2" t="s">
        <v>303</v>
      </c>
      <c r="D55" s="3" t="s">
        <v>209</v>
      </c>
      <c r="E55" s="3" t="s">
        <v>237</v>
      </c>
      <c r="F55" s="3" t="s">
        <v>238</v>
      </c>
      <c r="G55" s="4">
        <v>46022</v>
      </c>
      <c r="H55" s="2" t="s">
        <v>87</v>
      </c>
      <c r="I55" s="3" t="s">
        <v>316</v>
      </c>
      <c r="J55" s="3" t="s">
        <v>239</v>
      </c>
      <c r="K55" s="3" t="s">
        <v>240</v>
      </c>
      <c r="L55" s="5" t="s">
        <v>241</v>
      </c>
      <c r="M55" s="25">
        <v>2</v>
      </c>
      <c r="N55" s="26" t="s">
        <v>242</v>
      </c>
      <c r="O55" s="31" t="s">
        <v>41</v>
      </c>
      <c r="P55" s="29" t="s">
        <v>41</v>
      </c>
      <c r="Q55" s="31" t="s">
        <v>41</v>
      </c>
      <c r="R55" s="2" t="s">
        <v>242</v>
      </c>
    </row>
    <row r="56" spans="1:18" s="20" customFormat="1" ht="135" x14ac:dyDescent="0.25">
      <c r="A56" s="2">
        <f t="shared" si="0"/>
        <v>48</v>
      </c>
      <c r="B56" s="2" t="s">
        <v>179</v>
      </c>
      <c r="C56" s="2" t="s">
        <v>289</v>
      </c>
      <c r="D56" s="3" t="s">
        <v>209</v>
      </c>
      <c r="E56" s="3" t="s">
        <v>233</v>
      </c>
      <c r="F56" s="3" t="s">
        <v>243</v>
      </c>
      <c r="G56" s="4">
        <v>46022</v>
      </c>
      <c r="H56" s="2" t="s">
        <v>25</v>
      </c>
      <c r="I56" s="3" t="s">
        <v>317</v>
      </c>
      <c r="J56" s="3" t="s">
        <v>244</v>
      </c>
      <c r="K56" s="3" t="s">
        <v>245</v>
      </c>
      <c r="L56" s="5" t="s">
        <v>24</v>
      </c>
      <c r="M56" s="14" t="s">
        <v>41</v>
      </c>
      <c r="N56" s="7">
        <v>1</v>
      </c>
      <c r="O56" s="31" t="s">
        <v>41</v>
      </c>
      <c r="P56" s="8">
        <v>1</v>
      </c>
      <c r="Q56" s="31" t="s">
        <v>41</v>
      </c>
      <c r="R56" s="8">
        <v>1</v>
      </c>
    </row>
    <row r="57" spans="1:18" s="20" customFormat="1" ht="94.5" x14ac:dyDescent="0.25">
      <c r="A57" s="2">
        <f t="shared" si="0"/>
        <v>49</v>
      </c>
      <c r="B57" s="2" t="s">
        <v>29</v>
      </c>
      <c r="C57" s="2" t="s">
        <v>137</v>
      </c>
      <c r="D57" s="3" t="s">
        <v>246</v>
      </c>
      <c r="E57" s="3" t="s">
        <v>247</v>
      </c>
      <c r="F57" s="3" t="s">
        <v>248</v>
      </c>
      <c r="G57" s="43">
        <v>46022</v>
      </c>
      <c r="H57" s="2" t="s">
        <v>25</v>
      </c>
      <c r="I57" s="3" t="s">
        <v>249</v>
      </c>
      <c r="J57" s="3" t="s">
        <v>250</v>
      </c>
      <c r="K57" s="3" t="s">
        <v>251</v>
      </c>
      <c r="L57" s="5" t="s">
        <v>24</v>
      </c>
      <c r="M57" s="6">
        <v>1</v>
      </c>
      <c r="N57" s="7">
        <v>1</v>
      </c>
      <c r="O57" s="8">
        <v>1</v>
      </c>
      <c r="P57" s="8">
        <v>1</v>
      </c>
      <c r="Q57" s="8">
        <v>1</v>
      </c>
      <c r="R57" s="42" t="s">
        <v>41</v>
      </c>
    </row>
    <row r="58" spans="1:18" ht="81" x14ac:dyDescent="0.25">
      <c r="A58" s="2">
        <f t="shared" si="0"/>
        <v>50</v>
      </c>
      <c r="B58" s="2" t="s">
        <v>29</v>
      </c>
      <c r="C58" s="2" t="s">
        <v>137</v>
      </c>
      <c r="D58" s="3" t="s">
        <v>246</v>
      </c>
      <c r="E58" s="3" t="s">
        <v>247</v>
      </c>
      <c r="F58" s="3" t="s">
        <v>252</v>
      </c>
      <c r="G58" s="43">
        <v>46022</v>
      </c>
      <c r="H58" s="2" t="s">
        <v>23</v>
      </c>
      <c r="I58" s="3" t="s">
        <v>253</v>
      </c>
      <c r="J58" s="3" t="s">
        <v>254</v>
      </c>
      <c r="K58" s="3" t="s">
        <v>255</v>
      </c>
      <c r="L58" s="5" t="s">
        <v>24</v>
      </c>
      <c r="M58" s="6">
        <v>1</v>
      </c>
      <c r="N58" s="7">
        <v>1</v>
      </c>
      <c r="O58" s="8">
        <v>0.25</v>
      </c>
      <c r="P58" s="8">
        <v>0.65</v>
      </c>
      <c r="Q58" s="8">
        <v>0.85</v>
      </c>
      <c r="R58" s="21">
        <v>1</v>
      </c>
    </row>
    <row r="59" spans="1:18" ht="54" x14ac:dyDescent="0.25">
      <c r="A59" s="2">
        <f t="shared" si="0"/>
        <v>51</v>
      </c>
      <c r="B59" s="2" t="s">
        <v>29</v>
      </c>
      <c r="C59" s="2" t="s">
        <v>137</v>
      </c>
      <c r="D59" s="3" t="s">
        <v>246</v>
      </c>
      <c r="E59" s="3" t="s">
        <v>247</v>
      </c>
      <c r="F59" s="3" t="s">
        <v>256</v>
      </c>
      <c r="G59" s="43">
        <v>46022</v>
      </c>
      <c r="H59" s="2" t="s">
        <v>25</v>
      </c>
      <c r="I59" s="3" t="s">
        <v>257</v>
      </c>
      <c r="J59" s="3" t="s">
        <v>258</v>
      </c>
      <c r="K59" s="3" t="s">
        <v>259</v>
      </c>
      <c r="L59" s="5" t="s">
        <v>24</v>
      </c>
      <c r="M59" s="6">
        <v>1</v>
      </c>
      <c r="N59" s="7">
        <v>1</v>
      </c>
      <c r="O59" s="8">
        <v>0.17</v>
      </c>
      <c r="P59" s="8">
        <v>0.42</v>
      </c>
      <c r="Q59" s="8">
        <v>0.67</v>
      </c>
      <c r="R59" s="21">
        <v>1</v>
      </c>
    </row>
    <row r="60" spans="1:18" ht="81" x14ac:dyDescent="0.25">
      <c r="A60" s="2">
        <f t="shared" si="0"/>
        <v>52</v>
      </c>
      <c r="B60" s="2" t="s">
        <v>29</v>
      </c>
      <c r="C60" s="2" t="s">
        <v>137</v>
      </c>
      <c r="D60" s="3" t="s">
        <v>246</v>
      </c>
      <c r="E60" s="3" t="s">
        <v>247</v>
      </c>
      <c r="F60" s="3" t="s">
        <v>260</v>
      </c>
      <c r="G60" s="43">
        <v>46022</v>
      </c>
      <c r="H60" s="2" t="s">
        <v>25</v>
      </c>
      <c r="I60" s="3" t="s">
        <v>261</v>
      </c>
      <c r="J60" s="3" t="s">
        <v>262</v>
      </c>
      <c r="K60" s="3" t="s">
        <v>263</v>
      </c>
      <c r="L60" s="5" t="s">
        <v>24</v>
      </c>
      <c r="M60" s="6">
        <v>1</v>
      </c>
      <c r="N60" s="7">
        <v>1</v>
      </c>
      <c r="O60" s="8">
        <v>1</v>
      </c>
      <c r="P60" s="8">
        <v>1</v>
      </c>
      <c r="Q60" s="8">
        <v>1</v>
      </c>
      <c r="R60" s="42" t="s">
        <v>41</v>
      </c>
    </row>
    <row r="61" spans="1:18" ht="67.5" x14ac:dyDescent="0.25">
      <c r="A61" s="2">
        <f t="shared" si="0"/>
        <v>53</v>
      </c>
      <c r="B61" s="2" t="s">
        <v>29</v>
      </c>
      <c r="C61" s="2" t="s">
        <v>137</v>
      </c>
      <c r="D61" s="3" t="s">
        <v>246</v>
      </c>
      <c r="E61" s="3" t="s">
        <v>247</v>
      </c>
      <c r="F61" s="3" t="s">
        <v>264</v>
      </c>
      <c r="G61" s="43">
        <v>46022</v>
      </c>
      <c r="H61" s="2" t="s">
        <v>25</v>
      </c>
      <c r="I61" s="3" t="s">
        <v>265</v>
      </c>
      <c r="J61" s="3" t="s">
        <v>266</v>
      </c>
      <c r="K61" s="3" t="s">
        <v>267</v>
      </c>
      <c r="L61" s="5" t="s">
        <v>24</v>
      </c>
      <c r="M61" s="6">
        <v>1</v>
      </c>
      <c r="N61" s="7">
        <v>1</v>
      </c>
      <c r="O61" s="8">
        <v>1</v>
      </c>
      <c r="P61" s="8">
        <v>1</v>
      </c>
      <c r="Q61" s="8">
        <v>1</v>
      </c>
      <c r="R61" s="42" t="s">
        <v>41</v>
      </c>
    </row>
    <row r="62" spans="1:18" ht="148.5" x14ac:dyDescent="0.25">
      <c r="A62" s="2">
        <f t="shared" si="0"/>
        <v>54</v>
      </c>
      <c r="B62" s="30" t="s">
        <v>29</v>
      </c>
      <c r="C62" s="30" t="s">
        <v>144</v>
      </c>
      <c r="D62" s="3" t="s">
        <v>268</v>
      </c>
      <c r="E62" s="3" t="s">
        <v>269</v>
      </c>
      <c r="F62" s="3" t="s">
        <v>270</v>
      </c>
      <c r="G62" s="4">
        <v>46022</v>
      </c>
      <c r="H62" s="2" t="s">
        <v>25</v>
      </c>
      <c r="I62" s="3" t="s">
        <v>271</v>
      </c>
      <c r="J62" s="3" t="s">
        <v>272</v>
      </c>
      <c r="K62" s="3" t="s">
        <v>273</v>
      </c>
      <c r="L62" s="5" t="s">
        <v>24</v>
      </c>
      <c r="M62" s="14" t="s">
        <v>41</v>
      </c>
      <c r="N62" s="7">
        <v>0.9</v>
      </c>
      <c r="O62" s="31" t="s">
        <v>41</v>
      </c>
      <c r="P62" s="8">
        <v>0.5</v>
      </c>
      <c r="Q62" s="8">
        <v>0.75</v>
      </c>
      <c r="R62" s="8">
        <v>1</v>
      </c>
    </row>
    <row r="63" spans="1:18" ht="121.5" x14ac:dyDescent="0.25">
      <c r="A63" s="2">
        <f t="shared" si="0"/>
        <v>55</v>
      </c>
      <c r="B63" s="30" t="s">
        <v>29</v>
      </c>
      <c r="C63" s="30" t="s">
        <v>137</v>
      </c>
      <c r="D63" s="3" t="s">
        <v>268</v>
      </c>
      <c r="E63" s="3" t="s">
        <v>269</v>
      </c>
      <c r="F63" s="3" t="s">
        <v>274</v>
      </c>
      <c r="G63" s="4">
        <v>46022</v>
      </c>
      <c r="H63" s="2" t="s">
        <v>25</v>
      </c>
      <c r="I63" s="3" t="s">
        <v>275</v>
      </c>
      <c r="J63" s="3" t="s">
        <v>276</v>
      </c>
      <c r="K63" s="3" t="s">
        <v>277</v>
      </c>
      <c r="L63" s="5" t="s">
        <v>24</v>
      </c>
      <c r="M63" s="14" t="s">
        <v>41</v>
      </c>
      <c r="N63" s="7">
        <v>0.9</v>
      </c>
      <c r="O63" s="31" t="s">
        <v>41</v>
      </c>
      <c r="P63" s="8">
        <v>0.5</v>
      </c>
      <c r="Q63" s="31" t="s">
        <v>41</v>
      </c>
      <c r="R63" s="8">
        <v>1</v>
      </c>
    </row>
    <row r="64" spans="1:18" ht="54" x14ac:dyDescent="0.25">
      <c r="A64" s="2">
        <f t="shared" si="0"/>
        <v>56</v>
      </c>
      <c r="B64" s="30" t="s">
        <v>29</v>
      </c>
      <c r="C64" s="30" t="s">
        <v>144</v>
      </c>
      <c r="D64" s="3" t="s">
        <v>268</v>
      </c>
      <c r="E64" s="36" t="s">
        <v>278</v>
      </c>
      <c r="F64" s="3" t="s">
        <v>279</v>
      </c>
      <c r="G64" s="4">
        <v>46022</v>
      </c>
      <c r="H64" s="2" t="s">
        <v>25</v>
      </c>
      <c r="I64" s="3" t="s">
        <v>280</v>
      </c>
      <c r="J64" s="3" t="s">
        <v>281</v>
      </c>
      <c r="K64" s="3" t="s">
        <v>282</v>
      </c>
      <c r="L64" s="5" t="s">
        <v>24</v>
      </c>
      <c r="M64" s="14" t="s">
        <v>41</v>
      </c>
      <c r="N64" s="7">
        <v>0.9</v>
      </c>
      <c r="O64" s="31" t="s">
        <v>41</v>
      </c>
      <c r="P64" s="8">
        <v>0.5</v>
      </c>
      <c r="Q64" s="8">
        <v>0.75</v>
      </c>
      <c r="R64" s="8">
        <v>1</v>
      </c>
    </row>
    <row r="65" spans="1:18" ht="81" x14ac:dyDescent="0.25">
      <c r="A65" s="2">
        <f t="shared" si="0"/>
        <v>57</v>
      </c>
      <c r="B65" s="30" t="s">
        <v>29</v>
      </c>
      <c r="C65" s="30" t="s">
        <v>144</v>
      </c>
      <c r="D65" s="3" t="s">
        <v>268</v>
      </c>
      <c r="E65" s="36" t="s">
        <v>283</v>
      </c>
      <c r="F65" s="3" t="s">
        <v>284</v>
      </c>
      <c r="G65" s="4">
        <v>46022</v>
      </c>
      <c r="H65" s="2" t="s">
        <v>25</v>
      </c>
      <c r="I65" s="3" t="s">
        <v>285</v>
      </c>
      <c r="J65" s="3" t="s">
        <v>286</v>
      </c>
      <c r="K65" s="49" t="s">
        <v>324</v>
      </c>
      <c r="L65" s="5" t="s">
        <v>24</v>
      </c>
      <c r="M65" s="14" t="s">
        <v>41</v>
      </c>
      <c r="N65" s="7">
        <v>0.9</v>
      </c>
      <c r="O65" s="50">
        <v>0.9</v>
      </c>
      <c r="P65" s="50">
        <v>0.9</v>
      </c>
      <c r="Q65" s="50">
        <v>0.9</v>
      </c>
      <c r="R65" s="50">
        <v>0.9</v>
      </c>
    </row>
    <row r="66" spans="1:18" s="20" customFormat="1" ht="108" x14ac:dyDescent="0.25">
      <c r="A66" s="2">
        <f t="shared" si="0"/>
        <v>58</v>
      </c>
      <c r="B66" s="2" t="s">
        <v>27</v>
      </c>
      <c r="C66" s="2" t="s">
        <v>318</v>
      </c>
      <c r="D66" s="3" t="s">
        <v>209</v>
      </c>
      <c r="E66" s="3" t="s">
        <v>210</v>
      </c>
      <c r="F66" s="3" t="s">
        <v>319</v>
      </c>
      <c r="G66" s="4">
        <v>46022</v>
      </c>
      <c r="H66" s="30" t="s">
        <v>25</v>
      </c>
      <c r="I66" s="3" t="s">
        <v>320</v>
      </c>
      <c r="J66" s="3" t="s">
        <v>321</v>
      </c>
      <c r="K66" s="3" t="s">
        <v>322</v>
      </c>
      <c r="L66" s="5" t="s">
        <v>24</v>
      </c>
      <c r="M66" s="14" t="s">
        <v>41</v>
      </c>
      <c r="N66" s="7">
        <v>1</v>
      </c>
      <c r="O66" s="31" t="s">
        <v>41</v>
      </c>
      <c r="P66" s="8">
        <v>0.5</v>
      </c>
      <c r="Q66" s="31" t="s">
        <v>41</v>
      </c>
      <c r="R66" s="8">
        <v>0.5</v>
      </c>
    </row>
  </sheetData>
  <mergeCells count="25">
    <mergeCell ref="J7:J8"/>
    <mergeCell ref="K7:K8"/>
    <mergeCell ref="L7:L8"/>
    <mergeCell ref="A5:R5"/>
    <mergeCell ref="A1:O2"/>
    <mergeCell ref="P1:R1"/>
    <mergeCell ref="P2:R2"/>
    <mergeCell ref="A3:R3"/>
    <mergeCell ref="A4:R4"/>
    <mergeCell ref="A6:A8"/>
    <mergeCell ref="B6:C6"/>
    <mergeCell ref="D6:G6"/>
    <mergeCell ref="H6:L6"/>
    <mergeCell ref="M6:R6"/>
    <mergeCell ref="B7:B8"/>
    <mergeCell ref="C7:C8"/>
    <mergeCell ref="O7:R7"/>
    <mergeCell ref="G7:G8"/>
    <mergeCell ref="H7:H8"/>
    <mergeCell ref="I7:I8"/>
    <mergeCell ref="D7:D8"/>
    <mergeCell ref="E7:E8"/>
    <mergeCell ref="F7:F8"/>
    <mergeCell ref="M7:M8"/>
    <mergeCell ref="N7:N8"/>
  </mergeCells>
  <printOptions horizontalCentered="1"/>
  <pageMargins left="0.27559055118110237" right="0.27559055118110237" top="0.39370078740157483" bottom="0.39370078740157483" header="0.51181102362204722" footer="0.51181102362204722"/>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2025 V2.0</vt:lpstr>
      <vt:lpstr>'PAI 2025 V2.0'!Área_de_impresión</vt:lpstr>
      <vt:lpstr>'PAI 2025 V2.0'!Títulos_a_imprimir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Vigente</dc:title>
  <dc:creator>Ana Esther Tovar Porras</dc:creator>
  <cp:lastModifiedBy>Laura Valentina Rodríguez Mendoza</cp:lastModifiedBy>
  <cp:lastPrinted>2025-01-29T14:53:49Z</cp:lastPrinted>
  <dcterms:created xsi:type="dcterms:W3CDTF">2024-09-20T15:42:43Z</dcterms:created>
  <dcterms:modified xsi:type="dcterms:W3CDTF">2025-07-29T17:16:42Z</dcterms:modified>
</cp:coreProperties>
</file>