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lvanegas\Desktop\Planes y Programas\Planes\Plan de Acción Institucional\2018\Versión 1.0\"/>
    </mc:Choice>
  </mc:AlternateContent>
  <xr:revisionPtr revIDLastSave="0" documentId="8_{C20D5012-0AAF-4F0A-92BD-ADD3E678AA4A}" xr6:coauthVersionLast="36" xr6:coauthVersionMax="36" xr10:uidLastSave="{00000000-0000-0000-0000-000000000000}"/>
  <bookViews>
    <workbookView xWindow="0" yWindow="0" windowWidth="21570" windowHeight="7980" tabRatio="499" firstSheet="1" activeTab="5"/>
  </bookViews>
  <sheets>
    <sheet name="cump obj" sheetId="22" state="hidden" r:id="rId1"/>
    <sheet name="TDPROCESOS-OBJETIVOS" sheetId="64" r:id="rId2"/>
    <sheet name="TDPROCESOS-ESTRATEGIAS" sheetId="65" r:id="rId3"/>
    <sheet name="TD TIPO IND" sheetId="79" r:id="rId4"/>
    <sheet name="tipo de ind." sheetId="89" r:id="rId5"/>
    <sheet name="BASE PLAN DE ACCION " sheetId="58" r:id="rId6"/>
    <sheet name="COMP. TIPO IND" sheetId="96" r:id="rId7"/>
    <sheet name="COMP. 2017-2018" sheetId="90" r:id="rId8"/>
    <sheet name="PROCESOS - OBJETIVOS" sheetId="60" r:id="rId9"/>
    <sheet name="PROCESOS - ESTRATEGIAS" sheetId="61" r:id="rId10"/>
    <sheet name="PDE" sheetId="63" r:id="rId11"/>
    <sheet name="PCPC" sheetId="66" r:id="rId12"/>
    <sheet name="EEPP" sheetId="67" r:id="rId13"/>
    <sheet name="PVCGF" sheetId="68" r:id="rId14"/>
    <sheet name="RFJC" sheetId="69" r:id="rId15"/>
    <sheet name="GJ" sheetId="70" r:id="rId16"/>
    <sheet name="GTH" sheetId="71" r:id="rId17"/>
    <sheet name="GAF" sheetId="72" r:id="rId18"/>
    <sheet name="GTI" sheetId="73" r:id="rId19"/>
    <sheet name="GD" sheetId="74" r:id="rId20"/>
    <sheet name="EM" sheetId="75" r:id="rId21"/>
  </sheets>
  <externalReferences>
    <externalReference r:id="rId22"/>
  </externalReferences>
  <definedNames>
    <definedName name="_xlnm._FilterDatabase" localSheetId="5" hidden="1">'BASE PLAN DE ACCION '!$A$9:$BE$90</definedName>
    <definedName name="ACT">#REF!</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5">'BASE PLAN DE ACCION '!$7:$9</definedName>
    <definedName name="Z_63F2945C_D849_4075_9685_9AB0252B7EC9_.wvu.FilterData" localSheetId="5" hidden="1">'BASE PLAN DE ACCION '!$E$10:$R$12</definedName>
  </definedNames>
  <calcPr calcId="191029" fullCalcOnLoad="1"/>
  <pivotCaches>
    <pivotCache cacheId="0" r:id="rId23"/>
    <pivotCache cacheId="1" r:id="rId24"/>
  </pivotCaches>
</workbook>
</file>

<file path=xl/calcChain.xml><?xml version="1.0" encoding="utf-8"?>
<calcChain xmlns="http://schemas.openxmlformats.org/spreadsheetml/2006/main">
  <c r="E14" i="96" l="1"/>
  <c r="E15" i="96"/>
  <c r="G17" i="61"/>
  <c r="V7" i="61"/>
  <c r="V8" i="61"/>
  <c r="V9" i="61"/>
  <c r="V10" i="61"/>
  <c r="V11" i="61"/>
  <c r="V12" i="61"/>
  <c r="V13" i="61"/>
  <c r="V14" i="61"/>
  <c r="V15" i="61"/>
  <c r="V16" i="61"/>
  <c r="V6" i="61"/>
  <c r="C17" i="61"/>
  <c r="D18" i="96"/>
  <c r="C18" i="96"/>
  <c r="E17" i="96"/>
  <c r="E16" i="96"/>
  <c r="E13" i="96"/>
  <c r="E18" i="96" s="1"/>
  <c r="E5" i="96"/>
  <c r="E6" i="96"/>
  <c r="E7" i="96" s="1"/>
  <c r="E4" i="96"/>
  <c r="D7" i="96"/>
  <c r="C7" i="96"/>
  <c r="E4" i="90"/>
  <c r="E14" i="90" s="1"/>
  <c r="E5" i="90"/>
  <c r="E6" i="90"/>
  <c r="E7" i="90"/>
  <c r="E8" i="90"/>
  <c r="E9" i="90"/>
  <c r="E10" i="90"/>
  <c r="E11" i="90"/>
  <c r="E12" i="90"/>
  <c r="E13" i="90"/>
  <c r="E3" i="90"/>
  <c r="D14" i="90"/>
  <c r="C14" i="90"/>
  <c r="D18" i="60"/>
  <c r="E18" i="60"/>
  <c r="F18" i="60"/>
  <c r="G18" i="60"/>
  <c r="C18" i="60"/>
  <c r="H8" i="60"/>
  <c r="H9" i="60"/>
  <c r="H10" i="60"/>
  <c r="H11" i="60"/>
  <c r="H12" i="60"/>
  <c r="H13" i="60"/>
  <c r="H14" i="60"/>
  <c r="H15" i="60"/>
  <c r="H16" i="60"/>
  <c r="H17" i="60"/>
  <c r="H7" i="60"/>
  <c r="T17" i="61"/>
  <c r="U17" i="61"/>
  <c r="E17" i="61"/>
  <c r="F17" i="61"/>
  <c r="H17" i="61"/>
  <c r="I17" i="61"/>
  <c r="J17" i="61"/>
  <c r="K17" i="61"/>
  <c r="L17" i="61"/>
  <c r="M17" i="61"/>
  <c r="N17" i="61"/>
  <c r="O17" i="61"/>
  <c r="P17" i="61"/>
  <c r="Q17" i="61"/>
  <c r="R17" i="61"/>
  <c r="S17" i="61"/>
  <c r="D17" i="61"/>
  <c r="D14" i="89"/>
  <c r="D15" i="89" s="1"/>
  <c r="E14" i="89"/>
  <c r="C14" i="89"/>
  <c r="F4" i="89"/>
  <c r="F5" i="89"/>
  <c r="F6" i="89"/>
  <c r="F7" i="89"/>
  <c r="F8" i="89"/>
  <c r="F9" i="89"/>
  <c r="F10" i="89"/>
  <c r="F11" i="89"/>
  <c r="F12" i="89"/>
  <c r="F13" i="89"/>
  <c r="F3" i="89"/>
  <c r="S90" i="58"/>
  <c r="S89" i="58"/>
  <c r="S88" i="58"/>
  <c r="S87" i="58"/>
  <c r="S86" i="58"/>
  <c r="S40" i="58"/>
  <c r="AK12" i="58"/>
  <c r="AI12" i="58"/>
  <c r="AF12" i="58"/>
  <c r="AF10" i="58"/>
  <c r="S1" i="22"/>
  <c r="S4" i="22"/>
  <c r="S2" i="22" s="1"/>
  <c r="T2" i="22" s="1"/>
  <c r="U2" i="22" s="1"/>
  <c r="V2" i="22" s="1"/>
  <c r="W2" i="22" s="1"/>
  <c r="X2" i="22" s="1"/>
  <c r="Y2" i="22" s="1"/>
  <c r="Z2" i="22" s="1"/>
  <c r="AA2" i="22" s="1"/>
  <c r="AB2" i="22" s="1"/>
  <c r="AC2" i="22" s="1"/>
  <c r="AD2" i="22" s="1"/>
  <c r="S3" i="22"/>
  <c r="C5" i="22"/>
  <c r="C10" i="22"/>
  <c r="D10" i="22"/>
  <c r="E10" i="22"/>
  <c r="F10" i="22"/>
  <c r="G10" i="22"/>
  <c r="H10" i="22"/>
  <c r="I10" i="22"/>
  <c r="J10" i="22"/>
  <c r="K10" i="22"/>
  <c r="L10" i="22"/>
  <c r="M10" i="22"/>
  <c r="C11" i="22"/>
  <c r="D11" i="22"/>
  <c r="E11" i="22"/>
  <c r="F11" i="22"/>
  <c r="G11" i="22"/>
  <c r="H11" i="22"/>
  <c r="I11" i="22"/>
  <c r="J11" i="22"/>
  <c r="K11" i="22"/>
  <c r="L11" i="22"/>
  <c r="M11" i="22"/>
  <c r="F14" i="89"/>
  <c r="F15" i="89" s="1"/>
  <c r="C15" i="89"/>
  <c r="H18" i="60" l="1"/>
  <c r="E19" i="60" s="1"/>
  <c r="E15" i="89"/>
  <c r="V17" i="61"/>
  <c r="F9" i="22"/>
  <c r="M8" i="22"/>
  <c r="E8" i="22"/>
  <c r="B8" i="22"/>
  <c r="B9" i="22"/>
  <c r="C9" i="22"/>
  <c r="H8" i="22"/>
  <c r="L8" i="22"/>
  <c r="E9" i="22"/>
  <c r="J8" i="22"/>
  <c r="G8" i="22"/>
  <c r="G9" i="22"/>
  <c r="K9" i="22"/>
  <c r="M9" i="22"/>
  <c r="L9" i="22"/>
  <c r="D9" i="22"/>
  <c r="F8" i="22"/>
  <c r="I9" i="22"/>
  <c r="H9" i="22"/>
  <c r="K8" i="22"/>
  <c r="J9" i="22"/>
  <c r="C8" i="22"/>
  <c r="I8" i="22"/>
  <c r="D8" i="22"/>
  <c r="S18" i="61" l="1"/>
  <c r="E18" i="61"/>
  <c r="D18" i="61"/>
  <c r="O18" i="61"/>
  <c r="T18" i="61"/>
  <c r="P18" i="61"/>
  <c r="R18" i="61"/>
  <c r="G18" i="61"/>
  <c r="L18" i="61"/>
  <c r="N18" i="61"/>
  <c r="U18" i="61"/>
  <c r="H18" i="61"/>
  <c r="J18" i="61"/>
  <c r="Q18" i="61"/>
  <c r="V18" i="61"/>
  <c r="K18" i="61"/>
  <c r="F18" i="61"/>
  <c r="M18" i="61"/>
  <c r="I18" i="61"/>
  <c r="C19" i="60"/>
  <c r="H19" i="60"/>
  <c r="D19" i="60"/>
  <c r="G19" i="60"/>
  <c r="F19" i="60"/>
  <c r="C18" i="61"/>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comments10.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2" authorId="0" shapeId="0">
      <text>
        <r>
          <rPr>
            <b/>
            <sz val="9"/>
            <color indexed="81"/>
            <rFont val="Tahoma"/>
            <family val="2"/>
          </rPr>
          <t>Utilice lista desplegable</t>
        </r>
        <r>
          <rPr>
            <sz val="9"/>
            <color indexed="81"/>
            <rFont val="Tahoma"/>
            <family val="2"/>
          </rPr>
          <t xml:space="preserve">
</t>
        </r>
      </text>
    </comment>
    <comment ref="O2" authorId="0" shapeId="0">
      <text>
        <r>
          <rPr>
            <b/>
            <sz val="9"/>
            <color indexed="81"/>
            <rFont val="Tahoma"/>
            <family val="2"/>
          </rPr>
          <t>Si la periodicidad de medada en trimestral distribuya la meta en 4 periodos; semestral en 2 y anual en uno</t>
        </r>
      </text>
    </comment>
    <comment ref="P2" authorId="0" shapeId="0">
      <text>
        <r>
          <rPr>
            <b/>
            <sz val="9"/>
            <color indexed="81"/>
            <rFont val="Tahoma"/>
            <family val="2"/>
          </rPr>
          <t>Determine metas de periodo en coherencia con la periodicidad de seguimiento del indicador</t>
        </r>
      </text>
    </comment>
  </commentList>
</comments>
</file>

<file path=xl/comments11.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2" authorId="0" shapeId="0">
      <text>
        <r>
          <rPr>
            <b/>
            <sz val="9"/>
            <color indexed="81"/>
            <rFont val="Tahoma"/>
            <family val="2"/>
          </rPr>
          <t>Utilice lista desplegable</t>
        </r>
        <r>
          <rPr>
            <sz val="9"/>
            <color indexed="81"/>
            <rFont val="Tahoma"/>
            <family val="2"/>
          </rPr>
          <t xml:space="preserve">
</t>
        </r>
      </text>
    </comment>
    <comment ref="O2" authorId="0" shapeId="0">
      <text>
        <r>
          <rPr>
            <b/>
            <sz val="9"/>
            <color indexed="81"/>
            <rFont val="Tahoma"/>
            <family val="2"/>
          </rPr>
          <t>Si la periodicidad de medada en trimestral distribuya la meta en 4 periodos; semestral en 2 y anual en uno</t>
        </r>
      </text>
    </comment>
  </commentList>
</comments>
</file>

<file path=xl/comments12.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2" authorId="0" shapeId="0">
      <text>
        <r>
          <rPr>
            <b/>
            <sz val="9"/>
            <color indexed="81"/>
            <rFont val="Tahoma"/>
            <family val="2"/>
          </rPr>
          <t>Utilice lista desplegable</t>
        </r>
        <r>
          <rPr>
            <sz val="9"/>
            <color indexed="81"/>
            <rFont val="Tahoma"/>
            <family val="2"/>
          </rPr>
          <t xml:space="preserve">
</t>
        </r>
      </text>
    </comment>
    <comment ref="O2" authorId="0" shapeId="0">
      <text>
        <r>
          <rPr>
            <b/>
            <sz val="9"/>
            <color indexed="81"/>
            <rFont val="Tahoma"/>
            <family val="2"/>
          </rPr>
          <t>Si la periodicidad de medada en trimestral distribuya la meta en 4 periodos; semestral en 2 y anual en uno</t>
        </r>
      </text>
    </comment>
  </commentList>
</comments>
</file>

<file path=xl/comments2.xml><?xml version="1.0" encoding="utf-8"?>
<comments xmlns="http://schemas.openxmlformats.org/spreadsheetml/2006/main">
  <authors>
    <author>LUIS HERNANDO VELANDIA GOMEZ</author>
    <author>xsalazar</author>
  </authors>
  <commentList>
    <comment ref="B3" authorId="0" shapeId="0">
      <text>
        <r>
          <rPr>
            <b/>
            <sz val="9"/>
            <color indexed="81"/>
            <rFont val="Tahoma"/>
            <family val="2"/>
          </rPr>
          <t>Registre el No. de objetivo de acuerdo con el Plan Estratégico de la Entidad al cual le apunta la actividad.</t>
        </r>
      </text>
    </comment>
    <comment ref="C3" authorId="0" shapeId="0">
      <text>
        <r>
          <rPr>
            <b/>
            <sz val="9"/>
            <color indexed="81"/>
            <rFont val="Tahoma"/>
            <family val="2"/>
          </rPr>
          <t>Registre el No. de la estrategia de acuerdo con el Plan Estratégico de la Entidad al cual le apunta la actividad.</t>
        </r>
      </text>
    </comment>
    <comment ref="D3" authorId="1" shapeId="0">
      <text>
        <r>
          <rPr>
            <sz val="8"/>
            <color indexed="81"/>
            <rFont val="Tahoma"/>
            <family val="2"/>
          </rPr>
          <t>(5) Registre el proceso del SIG que se quiere medir</t>
        </r>
      </text>
    </comment>
    <comment ref="E3"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3" authorId="1" shapeId="0">
      <text>
        <r>
          <rPr>
            <sz val="8"/>
            <color indexed="81"/>
            <rFont val="Tahoma"/>
            <family val="2"/>
          </rPr>
          <t>(7) Describa la actividad a ejecutar</t>
        </r>
        <r>
          <rPr>
            <sz val="8"/>
            <color indexed="81"/>
            <rFont val="Tahoma"/>
            <family val="2"/>
          </rPr>
          <t xml:space="preserve">
</t>
        </r>
      </text>
    </comment>
    <comment ref="G3" authorId="1" shapeId="0">
      <text>
        <r>
          <rPr>
            <sz val="8"/>
            <color indexed="81"/>
            <rFont val="Tahoma"/>
            <family val="2"/>
          </rPr>
          <t>(10) fecha limite de ejecución de la actividad</t>
        </r>
        <r>
          <rPr>
            <sz val="8"/>
            <color indexed="81"/>
            <rFont val="Tahoma"/>
            <family val="2"/>
          </rPr>
          <t xml:space="preserve">
</t>
        </r>
      </text>
    </comment>
    <comment ref="H3"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I3" authorId="0" shapeId="0">
      <text>
        <r>
          <rPr>
            <b/>
            <sz val="9"/>
            <color indexed="81"/>
            <rFont val="Tahoma"/>
            <family val="2"/>
          </rPr>
          <t>Señala la razón de ser del indicador y lo que se quiere medir al efectuar el seguimiento.</t>
        </r>
      </text>
    </comment>
    <comment ref="K3" authorId="1" shapeId="0">
      <text>
        <r>
          <rPr>
            <sz val="8"/>
            <color indexed="81"/>
            <rFont val="Tahoma"/>
            <family val="2"/>
          </rPr>
          <t>(9) Magnitud referencia para la medición</t>
        </r>
        <r>
          <rPr>
            <sz val="8"/>
            <color indexed="81"/>
            <rFont val="Tahoma"/>
            <family val="2"/>
          </rPr>
          <t xml:space="preserve">
</t>
        </r>
      </text>
    </comment>
    <comment ref="L3"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M3" authorId="0" shapeId="0">
      <text>
        <r>
          <rPr>
            <b/>
            <sz val="9"/>
            <color indexed="81"/>
            <rFont val="Tahoma"/>
            <family val="2"/>
          </rPr>
          <t>Utilice lista desplegable</t>
        </r>
        <r>
          <rPr>
            <sz val="9"/>
            <color indexed="81"/>
            <rFont val="Tahoma"/>
            <family val="2"/>
          </rPr>
          <t xml:space="preserve">
</t>
        </r>
      </text>
    </comment>
    <comment ref="N3" authorId="0" shapeId="0">
      <text>
        <r>
          <rPr>
            <b/>
            <sz val="9"/>
            <color indexed="81"/>
            <rFont val="Tahoma"/>
            <family val="2"/>
          </rPr>
          <t>Si la periodicidad de medada en trimestral distribuya la meta en 4 periodos; semestral en 2 y anual en uno</t>
        </r>
      </text>
    </comment>
  </commentList>
</comments>
</file>

<file path=xl/comments3.xml><?xml version="1.0" encoding="utf-8"?>
<comments xmlns="http://schemas.openxmlformats.org/spreadsheetml/2006/main">
  <authors>
    <author>LUIS HERNANDO VELANDIA GOMEZ</author>
    <author>xsalazar</author>
  </authors>
  <commentList>
    <comment ref="B2" authorId="0" shapeId="0">
      <text>
        <r>
          <rPr>
            <b/>
            <sz val="9"/>
            <color indexed="81"/>
            <rFont val="Tahoma"/>
            <family val="2"/>
          </rPr>
          <t>Registre el No. de objetivo de acuerdo con el Plan Estratégico de la Entidad al cual le apunta la actividad.</t>
        </r>
      </text>
    </comment>
    <comment ref="C2" authorId="0" shapeId="0">
      <text>
        <r>
          <rPr>
            <b/>
            <sz val="9"/>
            <color indexed="81"/>
            <rFont val="Tahoma"/>
            <family val="2"/>
          </rPr>
          <t>Registre el No. de la estrategia de acuerdo con el Plan Estratégico de la Entidad al cual le apunta la actividad.</t>
        </r>
      </text>
    </comment>
    <comment ref="D2" authorId="1" shapeId="0">
      <text>
        <r>
          <rPr>
            <sz val="8"/>
            <color indexed="81"/>
            <rFont val="Tahoma"/>
            <family val="2"/>
          </rPr>
          <t>(5) Registre el proceso del SIG que se quiere medir</t>
        </r>
      </text>
    </comment>
    <comment ref="E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2" authorId="1" shapeId="0">
      <text>
        <r>
          <rPr>
            <sz val="8"/>
            <color indexed="81"/>
            <rFont val="Tahoma"/>
            <family val="2"/>
          </rPr>
          <t>(7) Describa la actividad a ejecutar</t>
        </r>
        <r>
          <rPr>
            <sz val="8"/>
            <color indexed="81"/>
            <rFont val="Tahoma"/>
            <family val="2"/>
          </rPr>
          <t xml:space="preserve">
</t>
        </r>
      </text>
    </comment>
    <comment ref="G2" authorId="1" shapeId="0">
      <text>
        <r>
          <rPr>
            <sz val="8"/>
            <color indexed="81"/>
            <rFont val="Tahoma"/>
            <family val="2"/>
          </rPr>
          <t>(10) fecha limite de ejecución de la actividad</t>
        </r>
        <r>
          <rPr>
            <sz val="8"/>
            <color indexed="81"/>
            <rFont val="Tahoma"/>
            <family val="2"/>
          </rPr>
          <t xml:space="preserve">
</t>
        </r>
      </text>
    </comment>
    <comment ref="H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I2" authorId="0" shapeId="0">
      <text>
        <r>
          <rPr>
            <b/>
            <sz val="9"/>
            <color indexed="81"/>
            <rFont val="Tahoma"/>
            <family val="2"/>
          </rPr>
          <t>Señala la razón de ser del indicador y lo que se quiere medir al efectuar el seguimiento.</t>
        </r>
      </text>
    </comment>
    <comment ref="K2" authorId="1" shapeId="0">
      <text>
        <r>
          <rPr>
            <sz val="8"/>
            <color indexed="81"/>
            <rFont val="Tahoma"/>
            <family val="2"/>
          </rPr>
          <t>(9) Magnitud referencia para la medición</t>
        </r>
        <r>
          <rPr>
            <sz val="8"/>
            <color indexed="81"/>
            <rFont val="Tahoma"/>
            <family val="2"/>
          </rPr>
          <t xml:space="preserve">
</t>
        </r>
      </text>
    </comment>
    <comment ref="L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M2" authorId="0" shapeId="0">
      <text>
        <r>
          <rPr>
            <b/>
            <sz val="9"/>
            <color indexed="81"/>
            <rFont val="Tahoma"/>
            <family val="2"/>
          </rPr>
          <t>Utilice lista desplegable</t>
        </r>
        <r>
          <rPr>
            <sz val="9"/>
            <color indexed="81"/>
            <rFont val="Tahoma"/>
            <family val="2"/>
          </rPr>
          <t xml:space="preserve">
</t>
        </r>
      </text>
    </comment>
    <comment ref="N2" authorId="0" shapeId="0">
      <text>
        <r>
          <rPr>
            <b/>
            <sz val="9"/>
            <color indexed="81"/>
            <rFont val="Tahoma"/>
            <family val="2"/>
          </rPr>
          <t>Si la periodicidad de medada en trimestral distribuya la meta en 4 periodos; semestral en 2 y anual en uno</t>
        </r>
      </text>
    </comment>
  </commentList>
</comments>
</file>

<file path=xl/comments4.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Utilice lista desplegable</t>
        </r>
        <r>
          <rPr>
            <sz val="9"/>
            <color indexed="81"/>
            <rFont val="Tahoma"/>
            <family val="2"/>
          </rPr>
          <t xml:space="preserve">
</t>
        </r>
      </text>
    </comment>
    <comment ref="N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O2" authorId="0" shapeId="0">
      <text>
        <r>
          <rPr>
            <b/>
            <sz val="9"/>
            <color indexed="81"/>
            <rFont val="Tahoma"/>
            <family val="2"/>
          </rPr>
          <t>Si la periodicidad de medada en trimestral distribuya la meta en 4 periodos; semestral en 2 y anual en uno</t>
        </r>
      </text>
    </comment>
  </commentList>
</comments>
</file>

<file path=xl/comments5.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I2" authorId="0" shapeId="0">
      <text>
        <r>
          <rPr>
            <b/>
            <sz val="9"/>
            <color indexed="81"/>
            <rFont val="Tahoma"/>
            <family val="2"/>
          </rPr>
          <t>Señala la razón de ser del indicador y lo que se quiere medir al efectuar el seguimiento.</t>
        </r>
      </text>
    </comment>
    <comment ref="K2" authorId="1" shapeId="0">
      <text>
        <r>
          <rPr>
            <sz val="8"/>
            <color indexed="81"/>
            <rFont val="Tahoma"/>
            <family val="2"/>
          </rPr>
          <t>(9) Magnitud referencia para la medición</t>
        </r>
        <r>
          <rPr>
            <sz val="8"/>
            <color indexed="81"/>
            <rFont val="Tahoma"/>
            <family val="2"/>
          </rPr>
          <t xml:space="preserve">
</t>
        </r>
      </text>
    </comment>
    <comment ref="L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M2" authorId="0" shapeId="0">
      <text>
        <r>
          <rPr>
            <b/>
            <sz val="9"/>
            <color indexed="81"/>
            <rFont val="Tahoma"/>
            <family val="2"/>
          </rPr>
          <t>Utilice lista desplegable</t>
        </r>
        <r>
          <rPr>
            <sz val="9"/>
            <color indexed="81"/>
            <rFont val="Tahoma"/>
            <family val="2"/>
          </rPr>
          <t xml:space="preserve">
</t>
        </r>
      </text>
    </comment>
    <comment ref="N2" authorId="0" shapeId="0">
      <text>
        <r>
          <rPr>
            <b/>
            <sz val="9"/>
            <color indexed="81"/>
            <rFont val="Tahoma"/>
            <family val="2"/>
          </rPr>
          <t>Si la periodicidad de medada en trimestral distribuya la meta en 4 periodos; semestral en 2 y anual en uno</t>
        </r>
      </text>
    </comment>
  </commentList>
</comments>
</file>

<file path=xl/comments6.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2" authorId="0" shapeId="0">
      <text>
        <r>
          <rPr>
            <b/>
            <sz val="9"/>
            <color indexed="81"/>
            <rFont val="Tahoma"/>
            <family val="2"/>
          </rPr>
          <t>Utilice lista desplegable</t>
        </r>
        <r>
          <rPr>
            <sz val="9"/>
            <color indexed="81"/>
            <rFont val="Tahoma"/>
            <family val="2"/>
          </rPr>
          <t xml:space="preserve">
</t>
        </r>
      </text>
    </comment>
    <comment ref="O2" authorId="0" shapeId="0">
      <text>
        <r>
          <rPr>
            <b/>
            <sz val="9"/>
            <color indexed="81"/>
            <rFont val="Tahoma"/>
            <family val="2"/>
          </rPr>
          <t>Si la periodicidad de medada en trimestral distribuya la meta en 4 periodos; semestral en 2 y anual en uno</t>
        </r>
      </text>
    </comment>
  </commentList>
</comments>
</file>

<file path=xl/comments7.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2" authorId="0" shapeId="0">
      <text>
        <r>
          <rPr>
            <b/>
            <sz val="9"/>
            <color indexed="81"/>
            <rFont val="Tahoma"/>
            <family val="2"/>
          </rPr>
          <t>Utilice lista desplegable</t>
        </r>
        <r>
          <rPr>
            <sz val="9"/>
            <color indexed="81"/>
            <rFont val="Tahoma"/>
            <family val="2"/>
          </rPr>
          <t xml:space="preserve">
</t>
        </r>
      </text>
    </comment>
    <comment ref="O2" authorId="0" shapeId="0">
      <text>
        <r>
          <rPr>
            <b/>
            <sz val="9"/>
            <color indexed="81"/>
            <rFont val="Tahoma"/>
            <family val="2"/>
          </rPr>
          <t>Si la periodicidad de medada en trimestral distribuya la meta en 4 periodos; semestral en 2 y anual en uno</t>
        </r>
      </text>
    </comment>
  </commentList>
</comments>
</file>

<file path=xl/comments8.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2" authorId="0" shapeId="0">
      <text>
        <r>
          <rPr>
            <b/>
            <sz val="9"/>
            <color indexed="81"/>
            <rFont val="Tahoma"/>
            <family val="2"/>
          </rPr>
          <t>Señala la razón de ser del indicador y lo que se quiere medir al efectuar el seguimiento.</t>
        </r>
      </text>
    </comment>
    <comment ref="L2" authorId="1" shapeId="0">
      <text>
        <r>
          <rPr>
            <sz val="8"/>
            <color indexed="81"/>
            <rFont val="Tahoma"/>
            <family val="2"/>
          </rPr>
          <t>(9) Magnitud referencia para la medición</t>
        </r>
        <r>
          <rPr>
            <sz val="8"/>
            <color indexed="81"/>
            <rFont val="Tahoma"/>
            <family val="2"/>
          </rPr>
          <t xml:space="preserve">
</t>
        </r>
      </text>
    </comment>
    <comment ref="M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2" authorId="0" shapeId="0">
      <text>
        <r>
          <rPr>
            <b/>
            <sz val="9"/>
            <color indexed="81"/>
            <rFont val="Tahoma"/>
            <family val="2"/>
          </rPr>
          <t>Utilice lista desplegable</t>
        </r>
        <r>
          <rPr>
            <sz val="9"/>
            <color indexed="81"/>
            <rFont val="Tahoma"/>
            <family val="2"/>
          </rPr>
          <t xml:space="preserve">
</t>
        </r>
      </text>
    </comment>
    <comment ref="O2" authorId="0" shapeId="0">
      <text>
        <r>
          <rPr>
            <b/>
            <sz val="9"/>
            <color indexed="81"/>
            <rFont val="Tahoma"/>
            <family val="2"/>
          </rPr>
          <t>Si la periodicidad de medada en trimestral distribuya la meta en 4 periodos; semestral en 2 y anual en uno</t>
        </r>
      </text>
    </comment>
  </commentList>
</comments>
</file>

<file path=xl/comments9.xml><?xml version="1.0" encoding="utf-8"?>
<comments xmlns="http://schemas.openxmlformats.org/spreadsheetml/2006/main">
  <authors>
    <author>LUIS HERNANDO VELANDIA GOMEZ</author>
    <author>xsalazar</author>
  </authors>
  <commentList>
    <comment ref="C2" authorId="0" shapeId="0">
      <text>
        <r>
          <rPr>
            <b/>
            <sz val="9"/>
            <color indexed="81"/>
            <rFont val="Tahoma"/>
            <family val="2"/>
          </rPr>
          <t>Registre el No. de objetivo de acuerdo con el Plan Estratégico de la Entidad al cual le apunta la actividad.</t>
        </r>
      </text>
    </comment>
    <comment ref="D2" authorId="0" shapeId="0">
      <text>
        <r>
          <rPr>
            <b/>
            <sz val="9"/>
            <color indexed="81"/>
            <rFont val="Tahoma"/>
            <family val="2"/>
          </rPr>
          <t>Registre el No. de la estrategia de acuerdo con el Plan Estratégico de la Entidad al cual le apunta la actividad.</t>
        </r>
      </text>
    </comment>
    <comment ref="E2" authorId="1" shapeId="0">
      <text>
        <r>
          <rPr>
            <sz val="8"/>
            <color indexed="81"/>
            <rFont val="Tahoma"/>
            <family val="2"/>
          </rPr>
          <t>(5) Registre el proceso del SIG que se quiere medir</t>
        </r>
      </text>
    </comment>
    <comment ref="F2"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G2" authorId="1" shapeId="0">
      <text>
        <r>
          <rPr>
            <sz val="8"/>
            <color indexed="81"/>
            <rFont val="Tahoma"/>
            <family val="2"/>
          </rPr>
          <t>(7) Describa la actividad a ejecutar</t>
        </r>
        <r>
          <rPr>
            <sz val="8"/>
            <color indexed="81"/>
            <rFont val="Tahoma"/>
            <family val="2"/>
          </rPr>
          <t xml:space="preserve">
</t>
        </r>
      </text>
    </comment>
    <comment ref="H2" authorId="1" shapeId="0">
      <text>
        <r>
          <rPr>
            <sz val="8"/>
            <color indexed="81"/>
            <rFont val="Tahoma"/>
            <family val="2"/>
          </rPr>
          <t>(10) fecha limite de ejecución de la actividad</t>
        </r>
        <r>
          <rPr>
            <sz val="8"/>
            <color indexed="81"/>
            <rFont val="Tahoma"/>
            <family val="2"/>
          </rPr>
          <t xml:space="preserve">
</t>
        </r>
      </text>
    </comment>
    <comment ref="I2" authorId="0" shapeId="0">
      <text>
        <r>
          <rPr>
            <b/>
            <sz val="9"/>
            <color indexed="81"/>
            <rFont val="Tahoma"/>
            <family val="2"/>
          </rPr>
          <t>Utilice lista desplegable</t>
        </r>
        <r>
          <rPr>
            <sz val="9"/>
            <color indexed="81"/>
            <rFont val="Tahoma"/>
            <family val="2"/>
          </rPr>
          <t xml:space="preserve">
</t>
        </r>
      </text>
    </comment>
    <comment ref="J2"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K2" authorId="0" shapeId="0">
      <text>
        <r>
          <rPr>
            <b/>
            <sz val="9"/>
            <color indexed="81"/>
            <rFont val="Tahoma"/>
            <family val="2"/>
          </rPr>
          <t>Señala la razón de ser del indicador y lo que se quiere medir al efectuar el seguimiento.</t>
        </r>
      </text>
    </comment>
    <comment ref="M2" authorId="1" shapeId="0">
      <text>
        <r>
          <rPr>
            <sz val="8"/>
            <color indexed="81"/>
            <rFont val="Tahoma"/>
            <family val="2"/>
          </rPr>
          <t>(9) Magnitud referencia para la medición</t>
        </r>
        <r>
          <rPr>
            <sz val="8"/>
            <color indexed="81"/>
            <rFont val="Tahoma"/>
            <family val="2"/>
          </rPr>
          <t xml:space="preserve">
</t>
        </r>
      </text>
    </comment>
    <comment ref="N2"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O2" authorId="0" shapeId="0">
      <text>
        <r>
          <rPr>
            <b/>
            <sz val="9"/>
            <color indexed="81"/>
            <rFont val="Tahoma"/>
            <family val="2"/>
          </rPr>
          <t>Si la periodicidad de medada en trimestral distribuya la meta en 4 periodos; semestral en 2 y anual en uno</t>
        </r>
      </text>
    </comment>
  </commentList>
</comments>
</file>

<file path=xl/sharedStrings.xml><?xml version="1.0" encoding="utf-8"?>
<sst xmlns="http://schemas.openxmlformats.org/spreadsheetml/2006/main" count="1763" uniqueCount="530">
  <si>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</si>
  <si>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</si>
  <si>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</si>
  <si>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</si>
  <si>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</si>
  <si>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</si>
  <si>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</si>
  <si>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</si>
  <si>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</si>
  <si>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</si>
  <si>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</si>
  <si>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</si>
  <si>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</si>
  <si>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</si>
  <si>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</si>
  <si>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</si>
  <si>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</si>
  <si>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</si>
  <si>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</si>
  <si>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</si>
  <si>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</si>
  <si>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</si>
  <si>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</si>
  <si>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</si>
  <si>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</si>
  <si>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</si>
  <si>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</si>
  <si>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</si>
  <si>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</si>
  <si>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</si>
  <si>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</si>
  <si>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</si>
  <si>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</si>
  <si>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</si>
  <si>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</si>
  <si>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</si>
  <si>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</si>
  <si>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</si>
  <si>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Código formato: PDE-01-003</t>
  </si>
  <si>
    <t>Código documento: PDE-01
Versión 12.0</t>
  </si>
  <si>
    <t>2. Fecha de seguimiento:_________________________</t>
  </si>
  <si>
    <t>No
(3)</t>
  </si>
  <si>
    <t>Objetivo
(4)</t>
  </si>
  <si>
    <t>Estrategia
(5)</t>
  </si>
  <si>
    <t>Proceso
(6)</t>
  </si>
  <si>
    <t>RESULTADO DEL INDICADOR (18)</t>
  </si>
  <si>
    <t>Resultado acumulado con respecto a la meta
(19)</t>
  </si>
  <si>
    <t>RANGO DE CALIFICACIÓN DEL RESULTADO
(20)</t>
  </si>
  <si>
    <t>ANÁLISIS DEL RESULTADO
(21)</t>
  </si>
  <si>
    <t>Direccionamiento Estratégico</t>
  </si>
  <si>
    <t>Dirección de Planeación</t>
  </si>
  <si>
    <t>%</t>
  </si>
  <si>
    <t>&lt;=80%</t>
  </si>
  <si>
    <t>&gt;80% y &lt;90%</t>
  </si>
  <si>
    <t>&gt;=90</t>
  </si>
  <si>
    <t>NA</t>
  </si>
  <si>
    <t xml:space="preserve"> _</t>
  </si>
  <si>
    <t xml:space="preserve"> -</t>
  </si>
  <si>
    <t>Dependencia responsable
(7)</t>
  </si>
  <si>
    <t>Denominador</t>
  </si>
  <si>
    <t>Actividad (8)</t>
  </si>
  <si>
    <t>Fecha de ejecución
(9)</t>
  </si>
  <si>
    <t>TIPO
Eficacia
Efectividad Eficiencia 
(10)</t>
  </si>
  <si>
    <t>Nombre
(11)</t>
  </si>
  <si>
    <t>Objetivo
(12)</t>
  </si>
  <si>
    <t>Fórmula
(13)</t>
  </si>
  <si>
    <t>Unidad de medida
(14)</t>
  </si>
  <si>
    <t>Línea base
(15)</t>
  </si>
  <si>
    <t>Meta Anual
(16)</t>
  </si>
  <si>
    <t>Metas de periodo (17)</t>
  </si>
  <si>
    <t>Desarrollar estrategias para fortalecer el Sistema Integrado de Gestión – SIG en la Contraloría de Bogotá D.C. (META 1, Proyecto No. 1195)</t>
  </si>
  <si>
    <t>Presupuesto ejecutado * 100 / Presupuesto asignado.</t>
  </si>
  <si>
    <t>Nivel de  cumplimiento en la obtención de la recertificación al SGC.</t>
  </si>
  <si>
    <t xml:space="preserve">Medir el cumplimiento en el recertificación al SGC. </t>
  </si>
  <si>
    <t>Se recertificó el SGC?:
SI= 100%
NO = 0%</t>
  </si>
  <si>
    <t>Número de actividades ejecutadas * 100/ Número de actividades programadas</t>
  </si>
  <si>
    <t>Número de asesorías brindadas a los procesos * 100/ Total de solicitudes de asesorías solictiadas por los diferentes procesos</t>
  </si>
  <si>
    <t>Nivel de  cumplimiento en la atención de asoserías solicitadas por los procesos.</t>
  </si>
  <si>
    <t>Medir el cumplimiento en la atención de asoserías solicitadas por los procesos.</t>
  </si>
  <si>
    <t>Nivel de  cumplimiento en el acompañamiento y sensibilización del SIG.</t>
  </si>
  <si>
    <t>Realizar una estrategia de acompañamiento y sensibilizacióon que contribuya al mejoramiento del SIG.</t>
  </si>
  <si>
    <r>
      <t xml:space="preserve">Recertificar el Sistema de Gestión de la Calidad - SGC bajo los requisitos de las normas ISO 9001:2015, para contar con estándares de calidad que  generen  los productos de la Contraloría de Bogotá.  </t>
    </r>
    <r>
      <rPr>
        <sz val="10"/>
        <color indexed="10"/>
        <rFont val="Arial"/>
        <family val="2"/>
      </rPr>
      <t/>
    </r>
  </si>
  <si>
    <t>Brindar asesoría en el reporte de información a ser incluída en el tablero de control, que permita contar con información confiable y oportuna de los procesos para la toma de decisiones.</t>
  </si>
  <si>
    <t>Paricipación Ciudadana y Comunicación con las Partes Interesadas</t>
  </si>
  <si>
    <t>Medir el cumplimiento en la ejecución de la Meta No. 1. del proyecto de inversión 1195</t>
  </si>
  <si>
    <t>Nivel de  cumplimiento en la ejecución de la Meta No. 1. del proyecto de inversión 1195</t>
  </si>
  <si>
    <t xml:space="preserve">Vigilancia y Control a la Gestión Fiscal </t>
  </si>
  <si>
    <t>Responsabilidad Fiscal y Jurisdicción Coactiva</t>
  </si>
  <si>
    <t>Gestión Jurídica</t>
  </si>
  <si>
    <t>Oficina Asesora Jurídica</t>
  </si>
  <si>
    <t>Realizar las actuaciones administrativas y judiciales pertinentes para ejercer la defensa de los intereses litigiosos de la Entidad.</t>
  </si>
  <si>
    <t>Nivel de cumplimineto en la representación administrativa y judicial de la Entidad.</t>
  </si>
  <si>
    <t>Medir el cumplimiento en la representación administrativa y judicial de la Entidad</t>
  </si>
  <si>
    <t>Porcentaje</t>
  </si>
  <si>
    <t>Asesorar a las dependencias y comités en el cumplimiento de actividades propias de los procesos del sistema integrado de gestión.</t>
  </si>
  <si>
    <t>Nivel de cumplimineto en la  asesoría a dependencias y comités institucionales</t>
  </si>
  <si>
    <t>Medir el cumplimiento en las asesorías requeridas a la Oficina Asesora Jurídica</t>
  </si>
  <si>
    <t>Gestión del Talento Humano</t>
  </si>
  <si>
    <t>Gestión Administrativa y Financiera</t>
  </si>
  <si>
    <t>Gestión de Tecnologías de la Información</t>
  </si>
  <si>
    <t xml:space="preserve">Evaluación y Mejora </t>
  </si>
  <si>
    <t>Oficina de Control Interno</t>
  </si>
  <si>
    <t>Ejecutar  las auditorías internas  establecidas en el Programa Anual de Auditorías Internas</t>
  </si>
  <si>
    <t>Realizar verificaciones a los planes de mejoramiento  de conformidad con los términos establecidos en la Circular periodicidad reporte de información, análisis de datos y presentación de informes de gestión</t>
  </si>
  <si>
    <t xml:space="preserve">Adelantar acciones de sensibilizacion relacionadas con el enfoque hacia la prevención  de acuerdo con la   Planeación de actividades de la Oficina de Control Interno. </t>
  </si>
  <si>
    <t>Verificar el Mapa de Riesgos por procesos, según lo  establecido  en el Programa Anual de Auditorías Internas</t>
  </si>
  <si>
    <t>Presentar los diferentes  informes a entes externos y/o de Control.</t>
  </si>
  <si>
    <t xml:space="preserve">Nivel de Cumplimiento  auditorías internas  </t>
  </si>
  <si>
    <t>Nivel de  cumplimiento de los planes de Mejoramiento</t>
  </si>
  <si>
    <t>Cumplimiento presentación de informes a entes externos y/o de Control</t>
  </si>
  <si>
    <t xml:space="preserve">Medir el cumplimiento en la ejecución de las auditorías internas programadas en el PAAI de la vigencia </t>
  </si>
  <si>
    <t>Establecer el avance en la ejecución de  los planes de mejoramiento  de conformidad con los términos establecidos en la Circular periodicidad reporte de información, análisis de datos y presentación de informes de gestión</t>
  </si>
  <si>
    <t>Medir el cumplimiento de las actividades de sensibilización relacionadas con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</si>
  <si>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 análisis de datos y presentación de informes de gestión</t>
  </si>
  <si>
    <t>Establecer el cumplimiento en los informes reportados a entes externos y/o de Control, establecidos en la planeación de actividades de la Oficina de Control Interno.</t>
  </si>
  <si>
    <t>Número de auditorías internas  realizadas * 100 / Número Total de auditorías  aprobadas para el PAAI -V1 por el Comité institucional de coordinacion de CI</t>
  </si>
  <si>
    <t xml:space="preserve">Número de verificaciones realizadas a los planes de mejoramiento  *100 / Número total de verificaciones programadas de conformidad con los términos establecidos en la Circular vigente de periodicidad reporte de información, análisis de datos y presentación de informes de gestión </t>
  </si>
  <si>
    <t>Número de actividades adelantadas de sensibilización relacionadas con el enfoque hacia la prevención *100 / Número total  de actividades   sobre el enfoque hacia la Prevención establecidas en la planeación de actividades de la Oficina de Control Interno</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</si>
  <si>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</si>
  <si>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t>Número de informes establecidos por ley presentados a entes externos y/o de Control * 100 / Número total de informes establecidos</t>
  </si>
  <si>
    <t>Dirección de
Responsabilidad
Fiscal y
Subdirección del
Proceso de
Responsabilidad
Fiscal</t>
  </si>
  <si>
    <t>Elaborar documentos periódicos para lograr el mejoramiento de la calidad de los hallazgos fiscales e indigaciones preliminares</t>
  </si>
  <si>
    <t>Elaboración documentos para mejorar la calidad de los insumos</t>
  </si>
  <si>
    <t>Índice de promulgación de documentos para lograr la disminución de devolución de hallazgos fiscales e indagaciones preliminares</t>
  </si>
  <si>
    <t>N°de documentos publicados en la intranet * 100 / N° de documentos programados a publicar cuatro (4)</t>
  </si>
  <si>
    <t>Decretar medida cautelar en los procesos de responsabilidad fiscal que cuenten con información patrimonial positiva, mientras las posibilidades legales y procesales lo permitan.</t>
  </si>
  <si>
    <t xml:space="preserve">Medidas cautelares decretadas en procesos de responsabilidad fiscal </t>
  </si>
  <si>
    <t>Lograr el resarcimiento del daño patrimonial</t>
  </si>
  <si>
    <t>N° de procesos con medida cautelar decretada en la vigencia 2018 mientras las posibilidades legales y procesales lo permitan * 100 / N° de Procesos de Responsabilidad Fiscal con información patrimonial positiva solicitada a partir de enero de 2018</t>
  </si>
  <si>
    <t>Decidir con auto de apertura (proceso ordinario) o auto de apertura e imputación (verbal) o memorando de devolución cualquiera sea su vigencia, los hallazgos fiscales y/o indagaciones preliminares durante el año 2018</t>
  </si>
  <si>
    <t>Índice de evaluación de hallazgos fiscales</t>
  </si>
  <si>
    <t>Medir el indice de hallazgos fiscales evaluados</t>
  </si>
  <si>
    <t xml:space="preserve">Cantidad de autos de apertura o autos de apertura e imputación del proceso de responsabilidad fiscal más el de N° de memorandos de devolución de hallazgos e indagaciones preliminares, cualquiera sea su vigencia * 100 / total de hallazgos fiscales e indagaciones preliminares radicados con anterioridad al 30 de noviembre de 2018, cualquiera sea su vigencia </t>
  </si>
  <si>
    <t>Proferir decisión ejecutoriada de conformidad con los artículos 16, 47, 53, 54 de la Ley 610 de 2000 y 111 de la Ley 1474 de 2011, para evitar el fenómeno jurídico de la prescripción, siempre y cuando las posibilidades legales lo permitan en los procesos de responsabilidad fiscal de las vigencias 2013 y 2014</t>
  </si>
  <si>
    <t>Índice de decisiones procesales para evitar la prescripción de la acción fiscal</t>
  </si>
  <si>
    <t xml:space="preserve">Evitar la prescripción de los procesos de responsabilidad fiscal de las vigencias 2012 y 2013 </t>
  </si>
  <si>
    <t xml:space="preserve">N° de decisiones ejecutoriadas correspondientes a archivos, cesación de la acción fiscal y fallos con o sin emitidos en los procesos de Responsabilidad Fiscal de las vigencias 2013 y 2014, menos el N° de procesos de responsabilidad fiscal con decisión por prescripción de la acción fiscal de la vigencia 2013 * 100 / N° de procesos activos de las vigencias 2013 y 2014, que estén en trámite. </t>
  </si>
  <si>
    <t>Proferir 310 decisiones de las contempladas en los artículos 16, 47, 48, 53, 54 de la Ley 610 de 2000, 98 y 111 de la Ley 1474 de 2011, en los procesos verbales y ordinarios</t>
  </si>
  <si>
    <t xml:space="preserve">Índice de avance de los procesos de responsabilidad fiscal </t>
  </si>
  <si>
    <t>Evitar la inactividad procesal</t>
  </si>
  <si>
    <t>N° de procesos con decisión de los artículos 16, 47, 48, 53 y 54 de la Ley 610 de 2000, 98 y 111 de la Ley 1474 de 2011, en los procesos verbales y ordinarios * 100 / 310 procesos de responsabilidad fiscal programados para proferir las decisiones de los artículos 16, 47, 48, 53, 54 de la Ley 610 de 2000, 98 y 111 de la Ley 1474 de 2011, en los procesos verbales y ordinarios</t>
  </si>
  <si>
    <t>Iniciar procesos de responsabilidad fiscal bajo el procedimiento verbal, siempre y cuando las posibilidades legales, logísticas y tecnológicas lo permitan.</t>
  </si>
  <si>
    <t>Efectividad de los procesos de responsabilidad fiscal verbal</t>
  </si>
  <si>
    <t>Medir la efectividad de los procesos de responsabilidad fiscal verbales</t>
  </si>
  <si>
    <t xml:space="preserve">N° de procesos con auto de apertura e imputación de responsabilidad fiscal iniciados mediante el procedimiento verbal, siempre y cuando las posibilidades legales, logísticas y tecnológicas lo permitan * 100 / N° de hallazgos fiscales e indagaciones preliminares que cumplan con los requisitos para proferir auto de apertura e imputación de responsabilidad fiscal </t>
  </si>
  <si>
    <t xml:space="preserve"> Subdirección de Jurisdicción Coactiva</t>
  </si>
  <si>
    <t>Recaudar el dinero proveniente de los títulos ejecutivos remitidos a la Subdirección de Jurisdicción Coactiva, mientras las posibilidades legales lo permitan</t>
  </si>
  <si>
    <t>Efectividad del recaudo efectuado en procesos de jurisdicción coactiva</t>
  </si>
  <si>
    <t xml:space="preserve">Medir la efectividad del recaudo efectuado por los procesos de Jurisdicción coactiva </t>
  </si>
  <si>
    <t>Valor de la cuantia recaudada en la vigencia</t>
  </si>
  <si>
    <t>Pesos</t>
  </si>
  <si>
    <t>Librar Mandamientos de Pago con base en los titulos ejecutivos generados en los procesos con Responsabilidad Fiscal, Sancionatorios y Costas Procesales.</t>
  </si>
  <si>
    <t>Cumplimiento en los Mandamientos de Pago</t>
  </si>
  <si>
    <t>Medir el numero de mandamientos librados de con los titulos ejecutivo remitidos en la vigencia.</t>
  </si>
  <si>
    <t>N° Autos con mandamientos de pago proferidos * 100 / N° Titulos ejecutivos ingresados a jurisdiccion coactiva * 100</t>
  </si>
  <si>
    <t>Traslado y endoso oportuno de dineros recaudados a las entidades afectadas.</t>
  </si>
  <si>
    <t>Cumplimiento en el traslado de los dineros recaudados en el proceso de cobro coactivo</t>
  </si>
  <si>
    <t xml:space="preserve">Medir la oportunidad en el traslado de los Titulos y consignaciones recibidas para el proceso de cobro coactivo a las entidades afectadas. </t>
  </si>
  <si>
    <t xml:space="preserve">N° de Endosos por traslado a entidades afectadas * 100 / N° Titulos o consignaciones efectivamente abonadas al proceso coactivo </t>
  </si>
  <si>
    <t>Agotar la etapa de cobro persuasivo en el 100% de los procesos con titulos ejecutivos.</t>
  </si>
  <si>
    <t>Nivel de efectividad del cobro persuasivo.</t>
  </si>
  <si>
    <t>Medir la efectividad en la etapa del cobro persuasivo para obtener en el menor tiempo posible el pago del daño fiscal</t>
  </si>
  <si>
    <t>N° Procesos con agotamiento del cobro persuasivo *100% / N° Procesos ingresados durante la vigencia con titulo ejecutivo</t>
  </si>
  <si>
    <t xml:space="preserve">Decretar el 100% de las medidas cautelares a los procesos con investigacion de bienes positivos, mientras las posibilidades legales lo permitan. </t>
  </si>
  <si>
    <t>Cumplimiento trámite de las Medidas Cautelares</t>
  </si>
  <si>
    <t>Medir el cumplimineto en el trámite de las medidas cautelares a los procesos de la vigenca con investigacion de bienes positivo</t>
  </si>
  <si>
    <t>N° de Medidas Cautelares Decretadas *100 / N° Procesos activos en la vigencia</t>
  </si>
  <si>
    <t>Aplicar saneamiento al 100% de los procesos de minima cuantia sobre los cuales opere el fenomeno de la resimibilidad y con investigacion de bienes negativa.</t>
  </si>
  <si>
    <t>Índice costo beneficio a los procesos con investigacion de bienes negativa de minima cuantia.</t>
  </si>
  <si>
    <t>Medir la eficiencia en la aplicación del saneamiento a Procesos de Minima Cuantia sobre los cuales opere el fenomeno de la remisibilidad y sobre los cuales exista investigacion de bienes negativa.</t>
  </si>
  <si>
    <t>N° Procesos a los cuales se les decrete el saneamiento por Remisibilidad *100 / N° Procesos que cumplan con las condiciones para el decreto de la remision</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</si>
  <si>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</si>
  <si>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</si>
  <si>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</si>
  <si>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</si>
  <si>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</si>
  <si>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 xml:space="preserve">Realizar  control y seguimiento de los recursos para el pago de las obligaciones financieras  </t>
  </si>
  <si>
    <t>Nivel de cumplimiento en el seguimiento a la  Ejecución del PAC</t>
  </si>
  <si>
    <t xml:space="preserve">Medir el cumplimiento en el seguimiento  a la ejecucion del PAC </t>
  </si>
  <si>
    <t xml:space="preserve">Valor  ejecutado del PAC * 100/ Total del PAC programado. </t>
  </si>
  <si>
    <t>Reportar la información de los Estados Financieros de manera oportuna y confiable a SHD (4 Estados Financieros).</t>
  </si>
  <si>
    <t>Nivel de cumplimiento en el  reporte de los Estados Financieros.</t>
  </si>
  <si>
    <t>Medir el cumplimiento en el reporte de la información de los Estados Financieros.</t>
  </si>
  <si>
    <t xml:space="preserve">Estados Financieros reportados * 100/ Estados Financieros a reportar </t>
  </si>
  <si>
    <t>Ejecutar los recursos asignados en la meta 4 del proyecto de inversión 1195 - Implementación y Seguimiento al Nuevo Marco Normativo Contable bajo Normas NICSP.</t>
  </si>
  <si>
    <t>Nivel de cumplimiento en la ejecución de los recursos de la meta 4 del proyecto de inversión 1195.</t>
  </si>
  <si>
    <t>Medir la eficacia en la ejecución de los recursos asignados a la meta 4 del proyecto de inversión 1195 establecidos en la Implementación y Seguimiento al Nuevo Marco Normativo Contable bajo Normas NICSP.</t>
  </si>
  <si>
    <t>Subdirección de Contratación</t>
  </si>
  <si>
    <t>Suscribir los contratos previstos en el Plan Anual de Adquisiciones, de acuerdo con las necesidades presentadas por cada una de las Dependencias de la entidad.</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</si>
  <si>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</si>
  <si>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</si>
  <si>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</si>
  <si>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Ejecutar el presupuesto del Plan Anual de Adquisiones </t>
  </si>
  <si>
    <t xml:space="preserve">Nivel de cumplimiento en la ejecucion del presupuesto del Plan Anual de Adquisiciones </t>
  </si>
  <si>
    <t>Medir la eficacia en la ejecución presupuestal del Plan Anual de Adquisiones.</t>
  </si>
  <si>
    <t>Valor del presupuesto ejecutado del PAA más adiciones *100 / Valor del presupuesto programado a ejecutar en el PAA</t>
  </si>
  <si>
    <t xml:space="preserve">Subdirección de Servicios Generales </t>
  </si>
  <si>
    <t>Realizar  encuestas con el fin de medir la percepción de los  clientes internos atendidos  frente a la provisión del servicio de transporte.</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</si>
  <si>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</si>
  <si>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</si>
  <si>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</si>
  <si>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Subdirección de Servicios Generales</t>
  </si>
  <si>
    <t>Realizar  encuesta con el fin de medir la percepción de los de los clientes internos atendidos    frente a la provisión del servicio de Aseo y Cafetería.</t>
  </si>
  <si>
    <t xml:space="preserve">Nivel de satisfacción del cliente interno frente  a la provision del servicio de aseo y cafeteria </t>
  </si>
  <si>
    <t>Medir el nivel de satisfacción de los clientes internos  frente a la provisión del servicio de Aseo y Cafeteria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</si>
  <si>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</si>
  <si>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</si>
  <si>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</si>
  <si>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Promedio del tiempo de  atención de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</si>
  <si>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</si>
  <si>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</si>
  <si>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Días</t>
  </si>
  <si>
    <t>Ejecutar los recursos asignados en la meta 2 del proyecto de inversión 1195, Implementar los programas ambientales establecidos en el PIGA</t>
  </si>
  <si>
    <t>Nivel de cumplimiento en la ejecución de los recursos de la meta 2 del proyecto de inversión 1195.</t>
  </si>
  <si>
    <t>Medir la eficacia en la ejecución de los recursos asignados a la meta 2 del proyecto de inversión 1195,  implementación de los programas ambientales del PIGA.</t>
  </si>
  <si>
    <t>Ejecutar los recursos asignados a la meta No. 1 del proyecto de inversión 1196, Adecuar sedes y áreas de trabajo de la Contraloría de Bogotá.</t>
  </si>
  <si>
    <t>Nivel de cumplimiento en la ejecución de los recursos de la meta 1 del proyecto de inversión 1196.</t>
  </si>
  <si>
    <t>Medir la eficacia en la ejecución de los recursos asignados a la meta 1 del proyecto de inversión 1196.</t>
  </si>
  <si>
    <t xml:space="preserve">Recursos Ejecutados *100 / Total de recursos asignados a la meta 1. </t>
  </si>
  <si>
    <t>Dirección y Subdirecciones del PEEPP</t>
  </si>
  <si>
    <t>Evaluar las finanzas y la gestión ambiental del Distrito Capital mediante la elaboración de informes, estudios y pronunciamientos que apoyen tecnicamente el control político, el control social y las buenas prácticas en la gestión pública distrital.</t>
  </si>
  <si>
    <t>Cumplimiento en la ejecución del Plan Anual de Estudios PAE 2018</t>
  </si>
  <si>
    <t>Medir el grado de avance y cumplimiento en la elaboración de los informes, estudios y pronunciamientos programados en el PAE por el PEEPP.</t>
  </si>
  <si>
    <t>(Informes, estudios y pronunciamientos conmunicados al Cliente)/(Total de informes, estudios y pronunciameintos programados en el PAE 2018)*100</t>
  </si>
  <si>
    <t>Subdirección de Estadisticas y Análisis Preesupuestal y Financiero</t>
  </si>
  <si>
    <t xml:space="preserve">Actualizar el sistema de registro de la deuda pública del D.C., y unificar los conceptos. </t>
  </si>
  <si>
    <t>Cumplimiento en el actualización del registro de deuda pública distrital</t>
  </si>
  <si>
    <t>Medir elgrado de avance en la actualización del Sistema de registro de la deuda pública Distrital.</t>
  </si>
  <si>
    <t>(Actividades ejecutadas para la actualización del Registro de Deuda Pública Distrital/Total actividades programadas para el registro de la deuda pública distrital) *100</t>
  </si>
  <si>
    <t>Presentar una propuesta de diseño y estructura de las Estadistica Fiscales del Distrito Capital  que permita administrar (capturar, procesar, consolidar y reportar, entre otras funciones), las cifras estadísticas, presupuestales y financieras del Distrito.</t>
  </si>
  <si>
    <t>Cumplimiento en el diseño y estructura de la base de datos estadistica del D.C.</t>
  </si>
  <si>
    <t>Medir el cumplimiento en la elaboración y presentación de la propuesta de diseño de base de datos estadistica  del D.C.</t>
  </si>
  <si>
    <t>Propuesta Presentada:  
SI: 100%
NO: 0%</t>
  </si>
  <si>
    <t>Subdirección de Evaluación de la Política Publica</t>
  </si>
  <si>
    <t>Actualizar y socializar la metodolgoía para la evaluación de la política pública distrital</t>
  </si>
  <si>
    <t>Cumplimiento en la socialización de la metodología para la evaluación de la política pública distrital</t>
  </si>
  <si>
    <t>Medir la cobertura en la socialización de la Metodología para la evaluación de la política pública distrital</t>
  </si>
  <si>
    <t>Direcciones sectoriales de Fiscalización a las que se socializó la Metodologia / Total de Direcciones Sectoriales de Fiscalización de la CB.*100</t>
  </si>
  <si>
    <t>Subdirección de Estudios Económicos y Fiscales</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</si>
  <si>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</si>
  <si>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</si>
  <si>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</si>
  <si>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</si>
  <si>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Dirección de Participación Ciudadana y Desarrollo Local</t>
  </si>
  <si>
    <t>Desarrollar actividades de  pedagogía social formativa e ilustrativa.</t>
  </si>
  <si>
    <t>Implementación de procesos de pedagogía social formativa e ilustrativa</t>
  </si>
  <si>
    <t>Medir el cumplimiento de las actividades pedagógicas programadas.</t>
  </si>
  <si>
    <t>No. De actividades de pedagogía social ejecutadas *100 / Total de actividades de pedagogía social programadas.</t>
  </si>
  <si>
    <t xml:space="preserve"> - </t>
  </si>
  <si>
    <t>Dirección de Apoyo al Despacho</t>
  </si>
  <si>
    <t>Medir el grado de satisfacción del servicio al cliente (Concejo) que brinda la Contraloría de Bogotá.</t>
  </si>
  <si>
    <t>Percepción de los Concejales sobre los productos y servicios de la Contraloría entregados.</t>
  </si>
  <si>
    <t>Conocer la percepción de los concejales de Bogotá respecto a la Contraloría.</t>
  </si>
  <si>
    <t xml:space="preserve">No. de Concejales encuestados  con percepción positiva sobre el servicio al cliente prestado por la Contraloría de Bogotá * 100 / Total de Concejales encuestados.  </t>
  </si>
  <si>
    <t>Medir el grado de satisfacción del servicio al cliente (Ciudadanía) que brinda la Contraloría de Bogotá.</t>
  </si>
  <si>
    <t>Percepción de los ciudadanos sobre la Entidad.</t>
  </si>
  <si>
    <t>Conocer la percepción de los ciudadanos de Bogotá respecto a la Contraloría.</t>
  </si>
  <si>
    <t xml:space="preserve">No. de ciudadanos encuestados  con percepción positiva sobre el servicio al cliente prestado por la Contraloría de Bogotá * 100 / Total de ciudadanos encuestados.  </t>
  </si>
  <si>
    <t>Desarrollar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</si>
  <si>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</si>
  <si>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</si>
  <si>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</si>
  <si>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resultados.(20)</t>
  </si>
  <si>
    <t>Nivel de cumplimiento en la Rendición de cuentas de la Contraloría de Bogotá.</t>
  </si>
  <si>
    <t>Medir el cumplimiento de la Rendición de cuentas donde  de manera efectiva y oportuna se informa a la ciudadanía sobre los resultados de la gestión desarrollada por la Contraloría de Bogotá, D.C.</t>
  </si>
  <si>
    <t>Nº de rendiciones de cuenta ejecutadas *100 / Nº de rendiciones de cuenta  programadas.</t>
  </si>
  <si>
    <t>Emitir reportes sobre las causas más frecuentes de los derechos de petición tramitados por las áreas misionales de la entidad.(3)</t>
  </si>
  <si>
    <t>Nivel de cumplimiento  en el Reporte de solicitudes ciudadanas acerca del control fiscal</t>
  </si>
  <si>
    <t>Medir el cumplimiento de los reportes que Sirven  de insumo al proceso de planeación del PAD y PAE de la entidad</t>
  </si>
  <si>
    <t>No. de Reportes emitidos* 100 / Reportes programados (3)</t>
  </si>
  <si>
    <t>Emitir publicaciones que contengan el resultado de las diferentes actividades de la Contraloría de Bogotá para el apoyo técnico del control político que realiza el Concejo de Bogotá.(3)</t>
  </si>
  <si>
    <t>Nivel de cumplimiento en la emisión del Boletín Concejo &amp; Control</t>
  </si>
  <si>
    <t>Medir el cumplimiento de los boletines emitidos para Visibilizar el apoyo técnico al ejercicio del control político que la entidad le brinda al Concejo de Bogotá</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</si>
  <si>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</si>
  <si>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</si>
  <si>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</si>
  <si>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Eficacia </t>
  </si>
  <si>
    <t xml:space="preserve">Nivel de cumplimiento de campañas de comunicación </t>
  </si>
  <si>
    <t>Verificar el cumplimiento de las campañas de comunicación.</t>
  </si>
  <si>
    <t>No. de campañas de comunicación  ejecutadas *100/ No. de campañas de comunicación programadas (6).</t>
  </si>
  <si>
    <t xml:space="preserve">100%
</t>
  </si>
  <si>
    <t>Realizar encuesta con el fin de conocer la percepción de los funcionarios de la entidad frente a las campañas de comunicación, encaminadas a conocer y posicionar los canales de comunicación  de la entidad.</t>
  </si>
  <si>
    <t xml:space="preserve">Percepción de los funcionarios de la entidad frente a las campañas de comunicación </t>
  </si>
  <si>
    <t>Medir la percepción de los funcionarios sobre las campañas de comunicación de la entidad</t>
  </si>
  <si>
    <t xml:space="preserve">No. de funcionarios encuestados que tienen percepción positiva sobre las campañas de comunicación ejecutadas   * 100/ Total de funcionarios encuestados.  </t>
  </si>
  <si>
    <t>Realizar encuesta con el fin de conocer la percepción de los periodistas sobre la gestión de la entidad durante la vigencia.</t>
  </si>
  <si>
    <t>Percepción de los periodistas sobre la gestión de la entidad durante la vigencia.</t>
  </si>
  <si>
    <t>Medir la percepción de los periodistas  sobre la gestión de la entidad.</t>
  </si>
  <si>
    <t>Socializar los resultados de gestión de la Entidad dados a conocer a través de la rendición de cuentas de la entidad</t>
  </si>
  <si>
    <t>Nivel de cumplimiento en la socialización de los resultados de la gestión a través de la rendición de cuentas de la Entidad</t>
  </si>
  <si>
    <t>Medir la eficacia en la socialización de los resultados de la Rendición de Cuentas</t>
  </si>
  <si>
    <t>No de socializaciones publicadas en los diferentes medios de comunicación sobre  resultados de la Rendición de Cuentas*100/ No. de rendición de cuentas realizadas por la Entidad.</t>
  </si>
  <si>
    <t>Proceso  Estudios de Economía y Política Pública</t>
  </si>
  <si>
    <t>Gestion Documental</t>
  </si>
  <si>
    <t>Recibir  las transferencias documentales primarias programadas durante la vigencia 2018</t>
  </si>
  <si>
    <t>Nivel de  cumplimiento de las Transferencias  documentales primarias</t>
  </si>
  <si>
    <t>Medir el porcentaje de cumplimiento de las transferencias primarias programadas durante la vigencia 2018</t>
  </si>
  <si>
    <t xml:space="preserve">No. de Transferencias primarias recibidas en el  período de análisis * 100 / Total Transferencias primarias programadas </t>
  </si>
  <si>
    <t>Porcentual</t>
  </si>
  <si>
    <t>Realizar encuestas con el fin de medir la percepción de los clientes internos  frente a los servicios ofrecidos por el Proceso de Gestión Documental</t>
  </si>
  <si>
    <t>Nivel de satisfacción del cliente interno frente a los servicios ofrecidos por el Proceso de Gestión Documental</t>
  </si>
  <si>
    <t>Conocer la opinión de los usuarios en relación con los los servicios prestados por el Proceso de Gestión Documental</t>
  </si>
  <si>
    <t>No. de encuestados usuarios del servicio que califican como satisfactorio la prestación del mismo * 100/ Total de usuarios encuestados que califican el servicio del Proceso de Gestión Documental.</t>
  </si>
  <si>
    <t>Capacitar en materia de Gestion Documental a las dependencias de la entidad</t>
  </si>
  <si>
    <t>Nivel de cumplimiento en la ejecución de las capacitaciones en materia de Gestión Documental.</t>
  </si>
  <si>
    <t>Medir el cumplimiento de las capacitaciones  en materia de Gestion Documental programadas.</t>
  </si>
  <si>
    <t>No. de capacitaciones  realizadas en  materia de Gestión Documental  *100 / Total de capacitaciones  programadas.</t>
  </si>
  <si>
    <t>Ejecutar los contratos previstos en cumplimiento de la Meta 3 del proyecto de inversión 1195 del Plan de Desarrollo 2016-2020 "Bogota mejor para todos", relacionado con intervenir 100% el acervo documental de la Contraloría de Bogotá D.C. (Identificación, Organización, Clasificación y Depuración).</t>
  </si>
  <si>
    <t>Nivel de cumplimiento en la ejecución de los recursos previstos en la meta 3 del proyecto de inversión 1195 del Plan de Desarrollo 2016-2020 "Bogota mejor para todos".</t>
  </si>
  <si>
    <t>Medir la eficacia en la ejecución de los recursos asignados a la meta 3 del proyecto de inversión 1195 del Plan de Desarrollo 2016-2020 "Bogota mejor para todos"..</t>
  </si>
  <si>
    <t>Total de los recursos comprometidos de la meta 3 proyecto de inversión 1195 * 100/Total de recursos presupuestales asignados a la meta 3 del proyecto de inversión 1195 del Plan de Desarrollo 2016-2020 "Bogota mejor para todos".</t>
  </si>
  <si>
    <t>Implementar el Sistema Integrado de Conservación en la Contraloria de Bogotá D.C., que permita garantizar el adecuado manejo y conservación de los documentos</t>
  </si>
  <si>
    <t>Nivel de cumplimiento en la implementaciòn del Sistema Integrado de Conservación</t>
  </si>
  <si>
    <t>Medir el cumplimiento de las actividades establecidas en el plan de trabajo, para la implementación del Sistema Integrado de Conservación (Elaboraciçon)</t>
  </si>
  <si>
    <t>Total de actividades ejecutadas  *100/ el total de actividades programadas en el Plan de Trabajo establecido para implementar el Sistema Integrado de Conservación</t>
  </si>
  <si>
    <r>
      <t xml:space="preserve">Nivel de cumplimiento de las actividades de sensibilizacion </t>
    </r>
    <r>
      <rPr>
        <sz val="10"/>
        <color indexed="8"/>
        <rFont val="Arial"/>
        <family val="2"/>
      </rPr>
      <t>del enfoque hacia la prevención</t>
    </r>
  </si>
  <si>
    <r>
      <t>Grado de cumplimiento  de las acciones del  Mapa de Riesgos Institucional y</t>
    </r>
    <r>
      <rPr>
        <sz val="10"/>
        <color indexed="10"/>
        <rFont val="Arial"/>
        <family val="2"/>
      </rPr>
      <t xml:space="preserve"> </t>
    </r>
    <r>
      <rPr>
        <sz val="10"/>
        <rFont val="Arial"/>
        <family val="2"/>
      </rPr>
      <t xml:space="preserve"> por procesos</t>
    </r>
  </si>
  <si>
    <t>No. de periodistas encuestados que tienen percepción positiva sobre la gestión de la entidad*100/ total de periodistas encuestados.</t>
  </si>
  <si>
    <t xml:space="preserve">No. de actuaciones realizadas en la representacion judicial y extrajudicial de la Entidad * 100 /No. de actuaciones requeridas para la representación judicial y extrajudicial de la Entidad </t>
  </si>
  <si>
    <t>Número de asesorias brindadas por la OAJ * 100 /No. de asesorias requeridas a la OAJ</t>
  </si>
  <si>
    <t>Recursos Ejecutados *100 /Total de recursos asignados a la meta 4.</t>
  </si>
  <si>
    <t>Recursos Ejecutados *100 /Ttoal de recursos asignados a la meta 2.</t>
  </si>
  <si>
    <t>(en blanco)</t>
  </si>
  <si>
    <t>Total general</t>
  </si>
  <si>
    <t>Total</t>
  </si>
  <si>
    <t>Cuenta de Actividad (8)</t>
  </si>
  <si>
    <t>Cuenta de Objetivo
(4)</t>
  </si>
  <si>
    <t>Subdirección de Carrera Administrativa</t>
  </si>
  <si>
    <t xml:space="preserve">Actualizar y modificar el Manual Especifico de Funciones y Competencias Laborales, conforme a la normatividad y procedimientos vigentes aplicables a todos los procesos de la Entidad. </t>
  </si>
  <si>
    <t>Nivel de cumplimiento en la presentación del manual.</t>
  </si>
  <si>
    <t>Medir el cumplimiento en la presentación del manual</t>
  </si>
  <si>
    <t>Manal especifico de funciones y competencias laborales de la Entidad presentado?:
SÍ: 100%
NO: 0%</t>
  </si>
  <si>
    <t>Subdirección de Gestión del Talento Humano</t>
  </si>
  <si>
    <t>Revisar las actividades adelantadas en los procedimientos de la Subdirección de Gestión del Talento Humano, con el fin de optimizar su implementación en el módulo PERNO.</t>
  </si>
  <si>
    <t xml:space="preserve">Nivel de cumplimiento en la revisión de los procedimientos relacionados con cesantias, prima técnica, vacaciones y certificaciones que permitan obtener el máximo provecho del módulo PERNO </t>
  </si>
  <si>
    <t>Optimizar la implementación del módulo PERNO.</t>
  </si>
  <si>
    <t>No. de Actividades revisadas*100/Total de actividades planeadas(4)</t>
  </si>
  <si>
    <t>Consolidar los datos sobre temas relacionados con cesantías, vacaciones, prima técnica y certificaciones laborales, con el fin de tener información oportuna y veraz adicionalmente generar una base de datos de ausentismo transversal a toda la dependencia.</t>
  </si>
  <si>
    <t>Nivel de cumplimiento en la unificación de la información .</t>
  </si>
  <si>
    <t>Consolidar la información registrada en las bases de datos de la Subdirección que sirva de insumo para .</t>
  </si>
  <si>
    <t>Bases de datos  consolidada</t>
  </si>
  <si>
    <t>Si=100%
No=0%</t>
  </si>
  <si>
    <t>Sensibilizar a los Servidores Públicos de la entidad mediante escritos, comunicados y/o  elementos informativos sobre temas relacionados con situaciones administrativas laborales, a efecto de lograr mayor efectividad en la Administración del Talento Humano en la Contraloría de Bogotá, D. C.</t>
  </si>
  <si>
    <t>Nivel de cumplimiento en la  emisión de  los escritos, comunicados y/o  elementos  informativos sobre situaciones administrativas laborales</t>
  </si>
  <si>
    <t>Medir el cumplimiento de la emisión de los escritos, comunicados y/o  elementos informativos sobre situaciones administrativas laborales.</t>
  </si>
  <si>
    <t>No. De escritos, comunicados y/o  elementos  informativos emitidos*100/ Total de escritos, comunicados y/o  elementos  programados (8)</t>
  </si>
  <si>
    <t>Subdirección de Capacitación y Cooperación Técnica</t>
  </si>
  <si>
    <t>Desarrollar actividades de formación encaminadas al mejoramiento de las competencias laborales de los Servidores Públicos de la Contraloría de Bogotá D. C.</t>
  </si>
  <si>
    <t xml:space="preserve">Nivel de cumplimiento de las actividades de formación </t>
  </si>
  <si>
    <t xml:space="preserve">Medir el nivel de cumplimiento de las actividades de formación que son programadas en el PIC </t>
  </si>
  <si>
    <t xml:space="preserve">Número de actividades de formación desarrolladas*100/Número de actividades de formación programadas en el PIC 2018 </t>
  </si>
  <si>
    <t>Oficina de Asuntos Disciplinarios</t>
  </si>
  <si>
    <t xml:space="preserve">Emitir  un boletín trimestral en materia de políticas del régimen disciplinario con el fin de orientar a los Servidores Públicos de la Contraloría de Bogotá,  para   generar consciencia y prevenir acciones disciplinables.
</t>
  </si>
  <si>
    <t>Nivel de cumplimiento en la  emision de  boletines con las políticas del régimen disciplinario.</t>
  </si>
  <si>
    <t>Medir el cumplimiento de la emisión de boletines con las políticas del régimen disciplinario</t>
  </si>
  <si>
    <t>No. De boletines emitidos*100/ Total de boletines programados (4)</t>
  </si>
  <si>
    <t xml:space="preserve">Realizar actividades de sensibilización, sobre los sistemas de evaluacion del desempeño laboral, establecidos para los Servidores Públicos de la Contraloría de Bogot.a, D.C.  </t>
  </si>
  <si>
    <t>Nivel de cumplimiento de  las Actividades de Sensibilización.</t>
  </si>
  <si>
    <t>Medir el cumplimiento de la realización de las Actividades  de Sensibilización</t>
  </si>
  <si>
    <t xml:space="preserve">No. De actividades de sensibilización realizadas*100/ Total de actividades de sensibilización programadas (8)
</t>
  </si>
  <si>
    <t>-</t>
  </si>
  <si>
    <t>Subdirección de Bienestar Social</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</si>
  <si>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</si>
  <si>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</si>
  <si>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</si>
  <si>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 xml:space="preserve">Jornadas de sensibilización realizadas*100/Jornadas de sensibilización programadas (10)
</t>
  </si>
  <si>
    <t>Efectuar campañas de aprehensión  de los ocho (8) valores organizacionales en función de una cultura de servicio público que genere sentido de pertenencia y compromiso institucional a través de las actividades del programa de inducción y reinducción institucional.</t>
  </si>
  <si>
    <t xml:space="preserve">Nivel de cumplimiento de las campañas de aprehensión de los valores organizacionales </t>
  </si>
  <si>
    <t>Medir el cumplimiento de las campañas de aprehensión de los valores organizacionales</t>
  </si>
  <si>
    <t xml:space="preserve">Número de campañas de aprehensión de los valores organizacionales realizadas a través de las actividades de inducción y reinducción*100/Total de actividades de inducción y reinducción programadas en el PIC 2018  </t>
  </si>
  <si>
    <t>Procesos</t>
  </si>
  <si>
    <t>Objetivos
(4)</t>
  </si>
  <si>
    <t>1. Fortalecer la vigilancia y control a la gestión fiscal</t>
  </si>
  <si>
    <t>2, Vincular a la ciudadanía al ejercicio del control fiscal</t>
  </si>
  <si>
    <t xml:space="preserve">3. Optimizar la gestión de la Entidad hacia el mejoramiento continuo, para cumplir su misión con altos estándares de calidad </t>
  </si>
  <si>
    <t>4. Fortalecer la capacidad institucional, optimizando los recursos, hacia un control fiscal efectivo</t>
  </si>
  <si>
    <t>5. Estar a la vanguardia de las tecnologías  de la información y las comunicaciones -TICs, que potencialicen los procesos y fortalezcan el ejercicio de control fiscal</t>
  </si>
  <si>
    <t xml:space="preserve">Total </t>
  </si>
  <si>
    <t>No.</t>
  </si>
  <si>
    <t>OBJETIVO No. 1</t>
  </si>
  <si>
    <t>OBJETIVO No. 2</t>
  </si>
  <si>
    <t>OBJETIVO No. 4</t>
  </si>
  <si>
    <t>ESTRATÉGIAS</t>
  </si>
  <si>
    <t>OBJETIVO No.3</t>
  </si>
  <si>
    <t xml:space="preserve">Procesos </t>
  </si>
  <si>
    <t>Proceso Direccionamiento Estratégico</t>
  </si>
  <si>
    <t xml:space="preserve">Nombre
</t>
  </si>
  <si>
    <t xml:space="preserve">Fórmula
</t>
  </si>
  <si>
    <t xml:space="preserve">Meta Anual
</t>
  </si>
  <si>
    <t xml:space="preserve">TIPO
Eficacia
Efectividad Eficiencia 
</t>
  </si>
  <si>
    <t xml:space="preserve">Actividad </t>
  </si>
  <si>
    <t xml:space="preserve">Dependencia responsable
</t>
  </si>
  <si>
    <t xml:space="preserve">Nombre del indicador
</t>
  </si>
  <si>
    <t xml:space="preserve">Fórmula del indicador
</t>
  </si>
  <si>
    <t xml:space="preserve">TIPO de indicador
Eficacia
Efectividad Eficiencia 
</t>
  </si>
  <si>
    <t xml:space="preserve">No. </t>
  </si>
  <si>
    <t xml:space="preserve">Objetivo
</t>
  </si>
  <si>
    <t xml:space="preserve">Estrategia
</t>
  </si>
  <si>
    <t>Actividad</t>
  </si>
  <si>
    <t>Participación Ciudadana y Comunicación con las Partes Interesadas</t>
  </si>
  <si>
    <t xml:space="preserve">TIPO del indicador
Eficacia
Efectividad Eficiencia 
</t>
  </si>
  <si>
    <t xml:space="preserve">(Informes, estudios y pronunciamientos conmunicados al Cliente)/(Total de informes, estudios y pronunciameintos programados en el PAE 2018)*100 </t>
  </si>
  <si>
    <t>No</t>
  </si>
  <si>
    <t xml:space="preserve">Proceso
</t>
  </si>
  <si>
    <t xml:space="preserve">Nombre del Indicador
</t>
  </si>
  <si>
    <t xml:space="preserve">Fecha de ejecución
</t>
  </si>
  <si>
    <t xml:space="preserve">TIPO DE INDICADOR
Eficacia
Efectividad Eficiencia 
</t>
  </si>
  <si>
    <t>Cuenta de TIPO
Eficacia
Efectividad Eficiencia 
(10)</t>
  </si>
  <si>
    <t>PARTICIPACIÓN</t>
  </si>
  <si>
    <t>Gestión de Tecnologías de la Información y las Comunicaciones</t>
  </si>
  <si>
    <t>Dirección de Tecnologías de la Información y las Comunicaciones</t>
  </si>
  <si>
    <t>Adquisicion de sofware especializado para la implemetación de un sistema integrado de control fiscal.</t>
  </si>
  <si>
    <t>Nivel de avance en la implemetación de un Sistema Integrado de Control Fiscal para la CB.</t>
  </si>
  <si>
    <t>Medir el avance en la implementación del sistema Integrado de Control Fiscal</t>
  </si>
  <si>
    <t xml:space="preserve">No. de actividades ejecutadas en el  plan de trabajo  de implementación del Sistema integrado de Control Fiscal * 100 / No. de actividades programadas en el  plan de trabajo  de implementación del Sistema integrado de Control Fiscal </t>
  </si>
  <si>
    <t>Implementar  y/o actualizar 10 soluciones tecnológicas (hardware y/o software) que permitan mejorar la gestión de los procesos y la generación de servicios y productos con mayor calidad y oportunidad en la Entidad.</t>
  </si>
  <si>
    <t>Nivel de cumplimiento en la implementación y/o  actualización de soluciones tecnológicas.</t>
  </si>
  <si>
    <t xml:space="preserve">Medir el avance en la implementación  y/o actualización de soluciones tecnológicas que fortalezcan la infraestructura tecnológica de la CB. </t>
  </si>
  <si>
    <t>Número de soluciones tecnológicas implementadas  y/o  actualizadas   * 100/ Número de soluciones tecnológicas programadas a implementar y/o actualizar</t>
  </si>
  <si>
    <t>5.2</t>
  </si>
  <si>
    <t>Desarrollar las actividades de la fase de implementación del Sistema de Seguridad y Privacidad de la Información para la Contraloría de Bogotá conforme al modelo del MINITIC, con el fin de garantizar la confidencialidad, integralidad y disponibilidad de la información.</t>
  </si>
  <si>
    <t xml:space="preserve">Nivel de avance en el desarrollo de la fase de implementación del Modelo de Seguridad y Privacidad de  la Información para la CB </t>
  </si>
  <si>
    <t>Medir el nivel de avance en las actividades programadas en el Plan de Trabajo establecido para el desarrollo de la Fase de Implementación del Subsistema de Gestión de  Seguridad y Privacidad de la Información.</t>
  </si>
  <si>
    <t>No de actividades ejecutadas *100/ No. de Actividades programadas en el plan de trabajo para el desarrollo de la fase de Implementación del Subsistema de Gestión de Seguridad  y Privacidad de la infomación.</t>
  </si>
  <si>
    <t>5.3</t>
  </si>
  <si>
    <t>Ejecutar el plan de trabajo definido por la Dirección de TIC orientado a Implementación de  la Estrategia de Gobierno en Línea GEL- en lo referente a  los ejes temáticos TIC para servicios, TIC para la gestión y TIC para gobierno abierto, de acuerdo a los plazos establecidos en el Decreto 1078-2015 de MINTIC.</t>
  </si>
  <si>
    <t>Nivel de cumplimiento en la Implementación de la Estrategia de Gobierno en Línea en la CB.</t>
  </si>
  <si>
    <t>Medir el avance en la implementación de la Estrategia de Gobierno en Línea ( Decreto 1078-2015  de MINTIC) en la CB, de acuerdo con el Plan definido por la Dirección de TIC</t>
  </si>
  <si>
    <t>Numero de actividades ejecutadas   de acuerdo con el Plan definido por la Dirección de TIC *100  / No. total de actividades establecidas en el Plan definido por la Dirección de TIC para los 3 ejes temáticos</t>
  </si>
  <si>
    <t xml:space="preserve">Ejecutar los recursos asignados a la meta 1 del Proyecto de Inversión 1194 " Fortalecimiento de la  infraestructura de tecnologías de la información y las comunicaciones de la Contraloría de Bogotá D. C.".
</t>
  </si>
  <si>
    <t xml:space="preserve">Nivel de cumplimiento en la ejecución de los recursos  de la meta 1 del Proyecto de Inversión 1194.   </t>
  </si>
  <si>
    <t>Medir la eficacia en la ejecución de los recursos asignados a la meta 1 del Proyecto de Inversión 1194.</t>
  </si>
  <si>
    <t>Total del Presupuesto ejecutado* 100 / Total Presupuesto asignado a la meta 1 del Proyecto de Inversión 1194</t>
  </si>
  <si>
    <t xml:space="preserve">Ejecutar los recursos asignados a la meta 2 del Proyecto de Inversión 1194 " Fortalecimiento de la  infraestructura de tecnologías de la información y las comunicaciones de la Contraloría de Bogotá D. C.".
</t>
  </si>
  <si>
    <t xml:space="preserve">Nivel de cumplimiento en la ejecución de los recursos  de la meta 2 del Proyecto de Inversión 1194.   </t>
  </si>
  <si>
    <t>Medir la eficacia en la ejecución de los recursos asignados a la meta 2 del Proyecto de Inversión 1194.</t>
  </si>
  <si>
    <t>Total del Presupuesto ejecutado* 100 / Total Presupuesto asignado a la meta 2 del Proyecto de Inversión 1194.</t>
  </si>
  <si>
    <t xml:space="preserve">Atender los requerimientos efectuados por los usuarios de las dependencias de la entidad y sujetos de control cuando aplique, en lo referente a sistemas de información y equipos informáticos
</t>
  </si>
  <si>
    <t xml:space="preserve">Nivel de cumplimiento en la atención de los requerimientos presentados por los usuarios de las dependencias de la entidad y sujetos de control cuando aplique, en lo referente a sistemas de información y equipos informáticos.
</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</si>
  <si>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</si>
  <si>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</si>
  <si>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 xml:space="preserve"> </t>
  </si>
  <si>
    <t>OBJETIVO No. 5</t>
  </si>
  <si>
    <t xml:space="preserve">Objetivo del Indicador 
</t>
  </si>
  <si>
    <t>VARIACIÓN TOTAL</t>
  </si>
  <si>
    <t>TOTAL</t>
  </si>
  <si>
    <t>ACTIVIDADES E INDICADORES 2017</t>
  </si>
  <si>
    <t>ACTIVIDADES E INDICADORES  2018</t>
  </si>
  <si>
    <t>COMPARATIVO DE ACTIVIDADES E INDICADORES PLAN DE ACCIÓN 2017-2018</t>
  </si>
  <si>
    <t>COMPARATIVO POR TIPO DE INDICADORES PLAN DE ACCIÓN 2017-2018</t>
  </si>
  <si>
    <t>EFICACIA</t>
  </si>
  <si>
    <t>EFICIENCIA</t>
  </si>
  <si>
    <t>EFECTIVIDAD</t>
  </si>
  <si>
    <t>TIPO DE INDICADOR</t>
  </si>
  <si>
    <t>OBJETIVOS</t>
  </si>
  <si>
    <t>COMPARATIVO POR OBJETIVOS PLAN DE ACCIÓN 2017-2018</t>
  </si>
  <si>
    <t>PVCGF</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</si>
  <si>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</si>
  <si>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</si>
  <si>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</si>
  <si>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</si>
  <si>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No. sujetos de control auditados mediante cualquier modalidad de auditoria en la vigencia *100/Total de sujetos de control de la CB asignados en la resolución vigente.</t>
  </si>
  <si>
    <t>Despacho Contralor Auxiliar, Dirección de Planeación y Direcciones Sectoriales de Fiscalización</t>
  </si>
  <si>
    <t>Formalizar, automatizar e implementar la metodología para la calificación de la Gestión Fiscal MCGF optimizada por las Direcciones Sectoriales</t>
  </si>
  <si>
    <t>Cumplimiento en la optimización de  la MCGF</t>
  </si>
  <si>
    <t>Medir el cumplimiento en la optimización y simplificación de los factores que componen la MCGF.</t>
  </si>
  <si>
    <t># de factores actualizados *100 / # de factores vigentes</t>
  </si>
  <si>
    <t>Tramitar el traslado de los hallazgos con incidencia fiscal, producto de las auditorias o de cualquier otra actuación de control fiscal realizadas en la vigencia en los terminos establecidos.</t>
  </si>
  <si>
    <t>Cumplimiento en el traslado de hallazgos fiscales</t>
  </si>
  <si>
    <t>Medir el nivel de cumplimiento en el traslado de hallazgos fiscales a la DRFJC generados durante la vigencia del PAD</t>
  </si>
  <si>
    <t>No. Hallazgos fiscales determinados en la vigencia trasladados a la Dirección de RFJC  en los términos establecidos * 100 / No. Hallazgos fiscales registrados en informes finales de auditoria comunicados en la vigencia.</t>
  </si>
  <si>
    <t>Tramitar los hallazgos con incidencia fiscal que cumplan los tres elementos conforme a los requisitos de ley (excluye elementos de forma)</t>
  </si>
  <si>
    <t>Efectividad de los hallazgos fiscales trasladados a la DRFJC</t>
  </si>
  <si>
    <t>Medir la calidad de los hallazgos fiscales trasladados a la Dirección de Responsabilidad Fiscal y Jurisdicción Coactiva.</t>
  </si>
  <si>
    <t>No. Hallazgos fiscales devueltos (por incumplimiento de los tres elementos requeridos en la ley) por la Direccion de RFJC durante la vigencia *100 / Total de hallazgos fiscales trasladados a la Dirección de RFJC del 1 de octubre de la vigencia anterior al 30 de septiembre de la actual vigencia</t>
  </si>
  <si>
    <t>Direcciones Sectoriales</t>
  </si>
  <si>
    <t>Efectividad de los hallazgos fiscales devueltos por la DRFJC</t>
  </si>
  <si>
    <t xml:space="preserve">Medir la calidad de los hallazgos fiscales devueltos por la  DRFJC </t>
  </si>
  <si>
    <t>No. Hallazgos fiscales archivados por el Comité Técnico del PVCGF durante la vigencia * 100 / No. de Hallazgos fiscales devueltos por la Direccion de RFJC durante la vigencia *100</t>
  </si>
  <si>
    <t>Dirección de Reacción Inmediata</t>
  </si>
  <si>
    <t>Realizar actuaciones de control fiscal que aseguren una reacción inmediata efectiva</t>
  </si>
  <si>
    <t>Eficacia en la realización de actuaciones del DRI</t>
  </si>
  <si>
    <t>Medir el grado de ejecución de las indagaciones preliminares, visitas de control fiscal y auditorias que adelante la Dirección de Reacción Inmediata -DRI.</t>
  </si>
  <si>
    <t>Indagaciones preliminares mas visitas de control fiscal más auditorias terminadas por el DRI en la vigencia*100 / Indagaciones preliminares mas visitas de control fiscal más auditorias iniciadas por el DRI en la vigencia*100</t>
  </si>
  <si>
    <t>Direcciones Sectoriales Y Dirección de Reacción Inmediata</t>
  </si>
  <si>
    <t>Tramitar las Indagaciones preliminares atendiendo lo establecido en la  Ley 610 de 2000.</t>
  </si>
  <si>
    <t>Oportunidad en el tramite de las Indagaciones Preliminares Terminadas</t>
  </si>
  <si>
    <t>Medir el tiempo que se utiliza para el trámite de la Indagación Preliminar.</t>
  </si>
  <si>
    <t>Promedio de días utilizados en el trámite de las Indagaciones Preliminares Terminadas</t>
  </si>
  <si>
    <t>Realizar seguimiento a los planes de mejoramiento suscritos con la Contraloría de Bogotá</t>
  </si>
  <si>
    <t>Verificar que las acciones propuestas contribuyeron a eliminar las causas que originaron la suscripción de planes de mejoramiento</t>
  </si>
  <si>
    <t>Medir el grado de cumplimiento de las acciones implementadas  para mejorar la gestión del Sujeto de Vigilancia y Control</t>
  </si>
  <si>
    <t>Generar las muestras de auditoría en el proceso de vigilancia y control fiscal con criterios técnicos que contribuyan a la eficiencia del proceso y la efectividad de los resultados</t>
  </si>
  <si>
    <t>Grado de efectividad de las muestras de auditoría aplicadas en los resultados del proceso</t>
  </si>
  <si>
    <t>1,1 y 1,2</t>
  </si>
  <si>
    <t xml:space="preserve">Unidad de medida
</t>
  </si>
  <si>
    <t>PROCESO VIGILANCIA Y CONTROL A LA GESTIÓN FISCAL</t>
  </si>
  <si>
    <t>Reportar los beneficios del proceso de vigilancia y control a la gestión fiscal para determinar su tasa de retorno a la sociedad.</t>
  </si>
  <si>
    <t>Tasa de retorno del
control fiscal</t>
  </si>
  <si>
    <t>Medir la tasa de retorno del ejercicio fiscal</t>
  </si>
  <si>
    <t xml:space="preserve">Valor de los beneficios del proceso de vigilancia y control a la gestión fiscal generados en la vigencia / Valor del presupuesto ejecutado de la Contraloría de Bogotá, D.C. durante el periodo evaluado
</t>
  </si>
  <si>
    <t>Utilizar los insumos de auditoría (Alertas fiscales, PQRs, Documentos de focalización de temas de impacto en la ciudadanía, Hechos de impacto que afectan o ponen en riesgo el erario público distrital) como apoyo técnico y de focalización al ejercicio del control fiscal</t>
  </si>
  <si>
    <t>Nivel de contribución de los insumos de auditoría en el desarrollo de las auditorias de control fiscal</t>
  </si>
  <si>
    <t>Medir el nivel de contribución de los insumos de auditoría en el ejercicio del control fiscal</t>
  </si>
  <si>
    <t>No. de observaciones administrativas presentadas en los informes de auditoría producto de insumos de auditoría * 100 /No. de insumos de auditoría presentes relacionados con las auditorìas en curso en la vigencia</t>
  </si>
  <si>
    <t>No. Acciones Cerradas por el Equipo Auditor en auditorías terminadas en la vigencia *100 /  No. Acciones a las que se realizo seguimiento a planes de mejoramiento presentados por los sujetos de vigilancia y control fiscal</t>
  </si>
  <si>
    <t xml:space="preserve">No. Contratos evaluados con observaciones incluidos en la muestra de auditoria *100 / No. Contratos incluidos en la muestra de auditoria </t>
  </si>
  <si>
    <t>140 días</t>
  </si>
  <si>
    <t>2 pesos</t>
  </si>
  <si>
    <t>Código documento: PDE-01
Versión 1.0</t>
  </si>
  <si>
    <t>1.1 y 1.2</t>
  </si>
  <si>
    <t>Tramitar los hallazgos con incidencia fiscal que cumplan los tres elementos de configuración del hallazgo</t>
  </si>
  <si>
    <t>No. Hallazgos fiscales devueltos (por incumplimiento de los tres elementos de configuración del hallazgo) por la Direccion de RFJC durante la vigencia *100 / Total de hallazgos fiscales trasladados a la Dirección de RFJC del 1 de octubre de la vigencia anterior al 30 de septiembre de la actual vigencia</t>
  </si>
  <si>
    <t>Tramitar con criterios técnicos y de calidad los hallazgos con incidencia fiscal.</t>
  </si>
  <si>
    <t>Medir el cumplimiento de los reportes que Sirven  de insumo al proceso de planeación del PAD y PAE de la entidad.</t>
  </si>
  <si>
    <t>Nivel de cumplimiento  en el Reporte de solicitudes ciudadanas acerca del control fiscal.</t>
  </si>
  <si>
    <t>Nivel de cumplimiento en la emisión del Boletín Concejo &amp; Control.</t>
  </si>
  <si>
    <t>Medir el cumplimiento de los boletines emitidos para Visibilizar el apoyo técnico al ejercicio del control político que la entidad le brinda al Concejo de Bogotá.</t>
  </si>
  <si>
    <t>Nivel de cumplimiento de campañas de comunicación .</t>
  </si>
  <si>
    <t>Percepción de los funcionarios de la entidad frente a las campañas de comunicación.</t>
  </si>
  <si>
    <t>Medir la percepción de los funcionarios sobre las campañas de comunicación de la entidad.</t>
  </si>
  <si>
    <t>Proceso Vigilancia y Control a la Gestión Fiscal</t>
  </si>
  <si>
    <t>Valor de los beneficios del proceso de vigilancia y control a la gestión fiscal generados en la vigencia / Valor del presupuesto ejecutado de la Contraloría de Bogotá, D.C. durante el periodo evaluado</t>
  </si>
  <si>
    <t>Emitir  un boletín trimestral en materia de políticas del régimen disciplinario con el fin de orientar a los Servidores Públicos de la Contraloría de Bogotá,  para   generar consciencia y prevenir acciones disciplinables.</t>
  </si>
  <si>
    <t>No. De actividades de sensibilización realizadas*100/ Total de actividades de sensibilización programadas (8)</t>
  </si>
  <si>
    <t>Jornadas de sensibilización realizadas*100/Jornadas de sensibilización programadas (10)</t>
  </si>
  <si>
    <t>Ejecutar los recursos asignados a la meta 1 del Proyecto de Inversión 1194 " Fortalecimiento de la  infraestructura de tecnologías de la información y las comunicaciones de la Contraloría de Bogotá D. C.".</t>
  </si>
  <si>
    <t>Nivel de cumplimiento en la atención de los requerimientos presentados por los usuarios de las dependencias de la entidad y sujetos de control cuando aplique, en lo referente a sistemas de información y equipos informáticos.</t>
  </si>
  <si>
    <t>PLAN DE ACCIÓN - VIGENCIA 2018 Versión 1.0</t>
  </si>
  <si>
    <t>1. Fecha de aprobación y/o modificación: Diciembre 5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</si>
</sst>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5" formatCode="_ * #,##0.00_ ;_ * \-#,##0.00_ ;_ * &quot;-&quot;??_ ;_ @_ "/>
    <numFmt numFmtId="194" formatCode="_ * #,##0_ ;_ * \-#,##0_ ;_ * &quot;-&quot;??_ ;_ @_ "/>
    <numFmt numFmtId="224" formatCode="[$$-240A]#,##0"/>
    <numFmt numFmtId="225" formatCode="#,##0_ ;\-#,##0\ "/>
  </numFmts>
  <fonts count="28" x14ac:knownFonts="1">
    <font>
      <sz val="10"/>
      <name val="Arial"/>
    </font>
    <font>
      <sz val="10"/>
      <name val="Arial"/>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b/>
      <sz val="8"/>
      <color indexed="10"/>
      <name val="Arial"/>
      <family val="2"/>
    </font>
    <font>
      <sz val="11"/>
      <name val="Arial"/>
      <family val="2"/>
    </font>
    <font>
      <b/>
      <sz val="12"/>
      <name val="Arial"/>
      <family val="2"/>
    </font>
    <font>
      <sz val="8"/>
      <color indexed="81"/>
      <name val="Tahoma"/>
      <family val="2"/>
    </font>
    <font>
      <sz val="8"/>
      <color indexed="81"/>
      <name val="Tahoma"/>
      <family val="2"/>
    </font>
    <font>
      <b/>
      <sz val="9"/>
      <color indexed="81"/>
      <name val="Tahoma"/>
      <family val="2"/>
    </font>
    <font>
      <sz val="9"/>
      <color indexed="81"/>
      <name val="Tahoma"/>
      <family val="2"/>
    </font>
    <font>
      <sz val="10"/>
      <color indexed="10"/>
      <name val="Arial"/>
      <family val="2"/>
    </font>
    <font>
      <sz val="10"/>
      <color indexed="8"/>
      <name val="Arial"/>
      <family val="2"/>
    </font>
    <font>
      <sz val="10"/>
      <name val="Calibri"/>
      <family val="2"/>
    </font>
    <font>
      <b/>
      <sz val="14"/>
      <name val="Arial"/>
      <family val="2"/>
    </font>
    <font>
      <sz val="14"/>
      <name val="Arial"/>
      <family val="2"/>
    </font>
    <font>
      <sz val="10"/>
      <name val="Arial"/>
      <family val="2"/>
    </font>
    <font>
      <sz val="10"/>
      <color rgb="FFFF0000"/>
      <name val="Arial"/>
      <family val="2"/>
    </font>
    <font>
      <sz val="10"/>
      <color theme="1"/>
      <name val="Arial"/>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10"/>
        <bgColor indexed="64"/>
      </patternFill>
    </fill>
    <fill>
      <patternFill patternType="solid">
        <fgColor indexed="51"/>
        <bgColor indexed="64"/>
      </patternFill>
    </fill>
    <fill>
      <patternFill patternType="solid">
        <fgColor theme="0"/>
        <bgColor indexed="64"/>
      </patternFill>
    </fill>
    <fill>
      <patternFill patternType="solid">
        <fgColor theme="6" tint="0.59999389629810485"/>
        <bgColor indexed="64"/>
      </patternFill>
    </fill>
    <fill>
      <patternFill patternType="solid">
        <fgColor theme="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ABABAB"/>
      </left>
      <right/>
      <top/>
      <bottom/>
      <diagonal/>
    </border>
    <border>
      <left style="thin">
        <color rgb="FFABABAB"/>
      </left>
      <right style="thin">
        <color rgb="FFABABAB"/>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style="medium">
        <color theme="1"/>
      </top>
      <bottom/>
      <diagonal/>
    </border>
  </borders>
  <cellStyleXfs count="31">
    <xf numFmtId="0" fontId="0" fillId="0" borderId="0"/>
    <xf numFmtId="0" fontId="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85" fontId="1" fillId="0" borderId="0" applyFont="0" applyFill="0" applyBorder="0" applyAlignment="0" applyProtection="0"/>
    <xf numFmtId="185" fontId="11" fillId="0" borderId="0" applyFont="0" applyFill="0" applyBorder="0" applyAlignment="0" applyProtection="0"/>
    <xf numFmtId="185" fontId="6" fillId="0" borderId="0" applyFont="0" applyFill="0" applyBorder="0" applyAlignment="0" applyProtection="0"/>
    <xf numFmtId="0" fontId="6" fillId="0" borderId="0"/>
    <xf numFmtId="0" fontId="9" fillId="0" borderId="0"/>
    <xf numFmtId="0" fontId="6"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cellStyleXfs>
  <cellXfs count="431">
    <xf numFmtId="0" fontId="0" fillId="0" borderId="0" xfId="0"/>
    <xf numFmtId="0" fontId="0" fillId="2" borderId="0" xfId="0" applyFill="1"/>
    <xf numFmtId="0" fontId="0" fillId="2" borderId="0" xfId="0" applyFill="1" applyBorder="1"/>
    <xf numFmtId="0" fontId="4" fillId="2" borderId="0" xfId="1" applyFill="1" applyAlignment="1" applyProtection="1"/>
    <xf numFmtId="0" fontId="3" fillId="2" borderId="1" xfId="0" applyFont="1" applyFill="1" applyBorder="1" applyAlignment="1">
      <alignment horizontal="center"/>
    </xf>
    <xf numFmtId="0" fontId="3" fillId="2" borderId="1" xfId="0" applyFont="1" applyFill="1" applyBorder="1"/>
    <xf numFmtId="0" fontId="1" fillId="2" borderId="0" xfId="0" applyFont="1" applyFill="1" applyBorder="1"/>
    <xf numFmtId="14" fontId="0" fillId="2" borderId="0" xfId="0" applyNumberFormat="1" applyFill="1"/>
    <xf numFmtId="14" fontId="7"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1" fillId="2" borderId="0" xfId="0" applyFont="1" applyFill="1"/>
    <xf numFmtId="0" fontId="1" fillId="0" borderId="0" xfId="0" applyFont="1"/>
    <xf numFmtId="9" fontId="1" fillId="2" borderId="1" xfId="21" applyFont="1" applyFill="1" applyBorder="1" applyAlignment="1">
      <alignment horizontal="center"/>
    </xf>
    <xf numFmtId="9" fontId="3" fillId="2" borderId="1" xfId="0" applyNumberFormat="1" applyFont="1" applyFill="1" applyBorder="1"/>
    <xf numFmtId="9" fontId="0" fillId="2" borderId="1" xfId="0" applyNumberFormat="1" applyFill="1" applyBorder="1" applyAlignment="1">
      <alignment horizontal="center"/>
    </xf>
    <xf numFmtId="0" fontId="5" fillId="2" borderId="0" xfId="0" applyFont="1" applyFill="1" applyAlignment="1">
      <alignment horizontal="left"/>
    </xf>
    <xf numFmtId="9" fontId="3" fillId="3" borderId="1" xfId="0" applyNumberFormat="1" applyFont="1" applyFill="1" applyBorder="1" applyAlignment="1">
      <alignment horizontal="center"/>
    </xf>
    <xf numFmtId="0" fontId="8" fillId="2" borderId="0" xfId="0" applyFont="1" applyFill="1"/>
    <xf numFmtId="0" fontId="2" fillId="0" borderId="0" xfId="0" applyFont="1" applyFill="1" applyAlignment="1" applyProtection="1">
      <alignment horizontal="justify" vertical="center"/>
    </xf>
    <xf numFmtId="0" fontId="2" fillId="0" borderId="0" xfId="0" applyFont="1" applyAlignment="1" applyProtection="1">
      <alignment horizontal="justify" vertical="center"/>
    </xf>
    <xf numFmtId="0" fontId="2" fillId="0" borderId="0"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center" vertical="center" wrapText="1"/>
    </xf>
    <xf numFmtId="0" fontId="13" fillId="0" borderId="0" xfId="0" applyFont="1" applyFill="1" applyBorder="1" applyAlignment="1">
      <alignment horizontal="center" wrapText="1" readingOrder="1"/>
    </xf>
    <xf numFmtId="0" fontId="6" fillId="0" borderId="0" xfId="0" applyFont="1" applyAlignment="1" applyProtection="1">
      <alignment horizontal="justify" vertical="center"/>
    </xf>
    <xf numFmtId="0" fontId="3" fillId="0" borderId="0"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14" fillId="0" borderId="1" xfId="0" applyFont="1" applyBorder="1" applyAlignment="1">
      <alignment vertical="center" wrapText="1"/>
    </xf>
    <xf numFmtId="0" fontId="6" fillId="0" borderId="0" xfId="0" applyFont="1" applyAlignment="1" applyProtection="1">
      <alignment horizontal="center" vertical="center" wrapText="1"/>
    </xf>
    <xf numFmtId="0" fontId="3" fillId="3" borderId="2" xfId="0" applyFont="1" applyFill="1" applyBorder="1" applyAlignment="1" applyProtection="1">
      <alignment vertical="center" wrapText="1"/>
    </xf>
    <xf numFmtId="0" fontId="6" fillId="0" borderId="1" xfId="0" applyFont="1" applyFill="1" applyBorder="1" applyAlignment="1" applyProtection="1">
      <alignment horizontal="center" vertical="center" wrapText="1"/>
      <protection locked="0"/>
    </xf>
    <xf numFmtId="9" fontId="3" fillId="10" borderId="1" xfId="2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 fontId="6" fillId="0" borderId="3" xfId="21" applyNumberFormat="1" applyFont="1" applyFill="1" applyBorder="1" applyAlignment="1" applyProtection="1">
      <alignment horizontal="center" vertical="center" wrapText="1"/>
    </xf>
    <xf numFmtId="9" fontId="26" fillId="11" borderId="3" xfId="21" applyFont="1" applyFill="1" applyBorder="1" applyAlignment="1" applyProtection="1">
      <alignment horizontal="center" vertical="center" wrapText="1"/>
    </xf>
    <xf numFmtId="0" fontId="6" fillId="0" borderId="0" xfId="0" applyFont="1" applyFill="1"/>
    <xf numFmtId="0" fontId="6" fillId="0" borderId="0" xfId="0" applyFont="1" applyFill="1" applyAlignment="1" applyProtection="1">
      <alignment horizontal="justify" vertical="center" wrapText="1"/>
    </xf>
    <xf numFmtId="0" fontId="6" fillId="0" borderId="0" xfId="0" applyFont="1" applyFill="1" applyAlignment="1" applyProtection="1">
      <alignment horizontal="justify" vertical="center"/>
    </xf>
    <xf numFmtId="9" fontId="2" fillId="0" borderId="0" xfId="0" applyNumberFormat="1" applyFont="1" applyFill="1" applyAlignment="1" applyProtection="1">
      <alignment horizontal="justify" vertical="center"/>
    </xf>
    <xf numFmtId="9" fontId="2" fillId="0" borderId="0" xfId="21" applyFont="1" applyFill="1" applyAlignment="1" applyProtection="1">
      <alignment horizontal="justify" vertical="center"/>
    </xf>
    <xf numFmtId="0" fontId="6" fillId="0" borderId="1" xfId="0" applyFont="1" applyFill="1" applyBorder="1" applyAlignment="1" applyProtection="1">
      <alignment horizontal="center" vertical="center"/>
    </xf>
    <xf numFmtId="9" fontId="6" fillId="0" borderId="0" xfId="0" applyNumberFormat="1" applyFont="1" applyFill="1"/>
    <xf numFmtId="9" fontId="6" fillId="0" borderId="1" xfId="0" applyNumberFormat="1" applyFont="1" applyFill="1" applyBorder="1" applyAlignment="1" applyProtection="1">
      <alignment horizontal="center" vertical="center" wrapText="1"/>
    </xf>
    <xf numFmtId="1" fontId="2" fillId="0" borderId="0" xfId="21"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9" fontId="6" fillId="12" borderId="1" xfId="21" applyFont="1" applyFill="1" applyBorder="1" applyAlignment="1" applyProtection="1">
      <alignment horizontal="center" vertical="center" wrapText="1"/>
    </xf>
    <xf numFmtId="0" fontId="3" fillId="3" borderId="0" xfId="0" applyFont="1" applyFill="1" applyBorder="1" applyAlignment="1" applyProtection="1">
      <alignment vertical="center" wrapText="1"/>
    </xf>
    <xf numFmtId="0" fontId="14" fillId="0" borderId="1" xfId="0" applyFont="1" applyFill="1" applyBorder="1" applyAlignment="1" applyProtection="1">
      <alignment horizontal="center" vertical="center" wrapText="1"/>
    </xf>
    <xf numFmtId="9" fontId="14" fillId="0" borderId="1" xfId="0" applyNumberFormat="1" applyFont="1" applyFill="1" applyBorder="1" applyAlignment="1" applyProtection="1">
      <alignment horizontal="center"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0" xfId="0" applyFont="1" applyBorder="1" applyAlignment="1">
      <alignment vertical="center" wrapText="1"/>
    </xf>
    <xf numFmtId="0" fontId="15" fillId="0" borderId="6" xfId="0" applyFont="1" applyBorder="1" applyAlignment="1">
      <alignment vertical="center" wrapText="1"/>
    </xf>
    <xf numFmtId="0" fontId="15" fillId="0" borderId="2" xfId="0" applyFont="1" applyBorder="1" applyAlignment="1">
      <alignment vertical="center" wrapText="1"/>
    </xf>
    <xf numFmtId="0" fontId="15" fillId="0" borderId="7" xfId="0" applyFont="1" applyBorder="1" applyAlignment="1">
      <alignment vertical="center" wrapText="1"/>
    </xf>
    <xf numFmtId="9" fontId="6" fillId="0" borderId="1" xfId="22" applyFont="1" applyFill="1" applyBorder="1" applyAlignment="1" applyProtection="1">
      <alignment horizontal="center" vertical="center" wrapText="1"/>
      <protection locked="0"/>
    </xf>
    <xf numFmtId="9" fontId="6" fillId="0" borderId="1" xfId="22" applyFont="1" applyFill="1" applyBorder="1" applyAlignment="1" applyProtection="1">
      <alignment horizontal="justify" vertical="center" wrapText="1"/>
    </xf>
    <xf numFmtId="9" fontId="3" fillId="5" borderId="8" xfId="21" applyFont="1" applyFill="1" applyBorder="1" applyAlignment="1" applyProtection="1">
      <alignment horizontal="center" vertical="center" wrapText="1"/>
    </xf>
    <xf numFmtId="9" fontId="3" fillId="12" borderId="8" xfId="21" applyFont="1" applyFill="1" applyBorder="1" applyAlignment="1" applyProtection="1">
      <alignment horizontal="center" vertical="center" wrapText="1"/>
    </xf>
    <xf numFmtId="9" fontId="3" fillId="10" borderId="7" xfId="21" applyFont="1" applyFill="1" applyBorder="1" applyAlignment="1" applyProtection="1">
      <alignment horizontal="center" vertical="center" textRotation="90" wrapText="1"/>
    </xf>
    <xf numFmtId="9" fontId="3" fillId="11" borderId="7" xfId="21" applyFont="1" applyFill="1" applyBorder="1" applyAlignment="1" applyProtection="1">
      <alignment horizontal="center" vertical="center" textRotation="90" wrapText="1"/>
    </xf>
    <xf numFmtId="1" fontId="3" fillId="10" borderId="7" xfId="21" applyNumberFormat="1" applyFont="1" applyFill="1" applyBorder="1" applyAlignment="1" applyProtection="1">
      <alignment horizontal="center" vertical="center" wrapText="1"/>
    </xf>
    <xf numFmtId="9" fontId="3" fillId="12" borderId="8" xfId="21" applyFont="1" applyFill="1" applyBorder="1" applyAlignment="1" applyProtection="1">
      <alignment horizontal="center" vertical="center" wrapText="1"/>
    </xf>
    <xf numFmtId="0" fontId="2" fillId="13" borderId="0" xfId="0" applyFont="1" applyFill="1" applyAlignment="1" applyProtection="1">
      <alignment horizontal="justify" vertical="center"/>
    </xf>
    <xf numFmtId="0" fontId="6" fillId="10" borderId="1" xfId="0"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xf>
    <xf numFmtId="0" fontId="6" fillId="0" borderId="1" xfId="11" applyFont="1" applyFill="1" applyBorder="1" applyAlignment="1" applyProtection="1">
      <alignment horizontal="center" vertical="center" wrapText="1"/>
    </xf>
    <xf numFmtId="0" fontId="6" fillId="0" borderId="1" xfId="11" applyFont="1" applyFill="1" applyBorder="1" applyAlignment="1">
      <alignment horizontal="center" vertical="center" wrapText="1"/>
    </xf>
    <xf numFmtId="9" fontId="6" fillId="0" borderId="1" xfId="25" applyFont="1" applyFill="1" applyBorder="1" applyAlignment="1" applyProtection="1">
      <alignment horizontal="center" vertical="center" wrapText="1"/>
    </xf>
    <xf numFmtId="0" fontId="6" fillId="0" borderId="1" xfId="19" applyFont="1" applyFill="1" applyBorder="1" applyAlignment="1">
      <alignment horizontal="justify" vertical="center" wrapText="1"/>
    </xf>
    <xf numFmtId="14" fontId="6" fillId="0" borderId="1" xfId="22" applyNumberFormat="1" applyFont="1" applyFill="1" applyBorder="1" applyAlignment="1" applyProtection="1">
      <alignment horizontal="center" vertical="center" wrapText="1"/>
    </xf>
    <xf numFmtId="1" fontId="6" fillId="0" borderId="1" xfId="11" applyNumberFormat="1" applyFont="1" applyFill="1" applyBorder="1" applyAlignment="1" applyProtection="1">
      <alignment horizontal="center" vertical="center" wrapText="1"/>
    </xf>
    <xf numFmtId="9" fontId="2" fillId="0" borderId="0" xfId="0" applyNumberFormat="1" applyFont="1" applyAlignment="1" applyProtection="1">
      <alignment horizontal="center" vertical="center" wrapText="1"/>
    </xf>
    <xf numFmtId="9" fontId="3" fillId="7" borderId="9" xfId="21"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14" fontId="3" fillId="14" borderId="9" xfId="0" applyNumberFormat="1" applyFont="1" applyFill="1" applyBorder="1" applyAlignment="1" applyProtection="1">
      <alignment horizontal="center" vertical="center" wrapText="1"/>
    </xf>
    <xf numFmtId="0" fontId="3" fillId="15" borderId="1" xfId="0" applyFont="1" applyFill="1" applyBorder="1" applyAlignment="1" applyProtection="1">
      <alignment horizontal="center" vertical="center" wrapText="1"/>
    </xf>
    <xf numFmtId="14" fontId="3" fillId="7" borderId="9"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49" fontId="6" fillId="0" borderId="1" xfId="20" applyNumberFormat="1" applyFont="1" applyFill="1" applyBorder="1" applyAlignment="1" applyProtection="1">
      <alignment horizontal="justify" vertical="center" wrapText="1"/>
      <protection locked="0"/>
    </xf>
    <xf numFmtId="0" fontId="6" fillId="10" borderId="1" xfId="0" applyFont="1" applyFill="1" applyBorder="1" applyAlignment="1" applyProtection="1">
      <alignment horizontal="justify" vertical="center" wrapText="1"/>
    </xf>
    <xf numFmtId="0" fontId="6" fillId="10" borderId="1" xfId="0" applyFont="1" applyFill="1" applyBorder="1" applyAlignment="1">
      <alignment horizontal="justify" vertical="center" wrapText="1"/>
    </xf>
    <xf numFmtId="9" fontId="6" fillId="0" borderId="1" xfId="22" applyNumberFormat="1" applyFont="1" applyFill="1" applyBorder="1" applyAlignment="1" applyProtection="1">
      <alignment horizontal="center" vertical="center" wrapText="1"/>
    </xf>
    <xf numFmtId="9" fontId="6" fillId="0" borderId="1" xfId="22" applyFont="1" applyFill="1" applyBorder="1" applyAlignment="1" applyProtection="1">
      <alignment horizontal="center" vertical="center" wrapText="1"/>
    </xf>
    <xf numFmtId="49" fontId="6" fillId="0" borderId="1" xfId="20" applyNumberFormat="1" applyFont="1" applyFill="1" applyBorder="1" applyAlignment="1" applyProtection="1">
      <alignment horizontal="center" vertical="center" wrapText="1"/>
      <protection locked="0"/>
    </xf>
    <xf numFmtId="0" fontId="6" fillId="10" borderId="1" xfId="0" applyFont="1" applyFill="1" applyBorder="1" applyAlignment="1" applyProtection="1">
      <alignment horizontal="left" vertical="center" wrapText="1"/>
    </xf>
    <xf numFmtId="0" fontId="6" fillId="1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10" borderId="1" xfId="0"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xf>
    <xf numFmtId="1"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justify" vertical="center" wrapText="1"/>
    </xf>
    <xf numFmtId="1" fontId="6" fillId="0" borderId="1" xfId="0" applyNumberFormat="1" applyFont="1" applyFill="1" applyBorder="1" applyAlignment="1" applyProtection="1">
      <alignment horizontal="center" vertical="center" wrapText="1"/>
    </xf>
    <xf numFmtId="0" fontId="2" fillId="16" borderId="0" xfId="0" applyFont="1" applyFill="1" applyAlignment="1" applyProtection="1">
      <alignment horizontal="center" vertical="center"/>
    </xf>
    <xf numFmtId="0" fontId="6" fillId="0" borderId="1" xfId="0" applyFont="1" applyFill="1" applyBorder="1" applyAlignment="1" applyProtection="1">
      <alignment horizontal="left" vertical="center" wrapText="1"/>
    </xf>
    <xf numFmtId="15" fontId="6"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9" fontId="6" fillId="0" borderId="1" xfId="0" applyNumberFormat="1" applyFont="1" applyFill="1" applyBorder="1" applyAlignment="1" applyProtection="1">
      <alignment horizontal="center" vertical="center"/>
    </xf>
    <xf numFmtId="9" fontId="6" fillId="0" borderId="1" xfId="0" applyNumberFormat="1" applyFont="1" applyFill="1" applyBorder="1" applyAlignment="1">
      <alignment horizontal="center" vertical="center"/>
    </xf>
    <xf numFmtId="9" fontId="6" fillId="0" borderId="1" xfId="21" applyFont="1" applyFill="1" applyBorder="1" applyAlignment="1">
      <alignment horizontal="center" vertical="center"/>
    </xf>
    <xf numFmtId="0" fontId="6" fillId="0" borderId="1" xfId="11" applyFont="1" applyFill="1" applyBorder="1" applyAlignment="1" applyProtection="1">
      <alignment horizontal="center" vertical="center"/>
    </xf>
    <xf numFmtId="0" fontId="6" fillId="0" borderId="1" xfId="11" applyFont="1" applyFill="1" applyBorder="1" applyAlignment="1" applyProtection="1">
      <alignment horizontal="justify" vertical="center"/>
    </xf>
    <xf numFmtId="15" fontId="6" fillId="0" borderId="1" xfId="11" applyNumberFormat="1" applyFont="1" applyFill="1" applyBorder="1" applyAlignment="1" applyProtection="1">
      <alignment horizontal="center" vertical="center"/>
    </xf>
    <xf numFmtId="0" fontId="6" fillId="0" borderId="1" xfId="11" applyFont="1" applyFill="1" applyBorder="1" applyAlignment="1">
      <alignment horizontal="center" vertical="center"/>
    </xf>
    <xf numFmtId="224" fontId="6" fillId="0" borderId="1" xfId="10" applyNumberFormat="1" applyFont="1" applyFill="1" applyBorder="1" applyAlignment="1" applyProtection="1">
      <alignment horizontal="center" vertical="center" textRotation="90" wrapText="1"/>
    </xf>
    <xf numFmtId="224" fontId="6" fillId="0" borderId="1" xfId="11" applyNumberFormat="1" applyFont="1" applyFill="1" applyBorder="1" applyAlignment="1">
      <alignment horizontal="center" vertical="center" textRotation="90" wrapText="1"/>
    </xf>
    <xf numFmtId="9" fontId="6" fillId="0" borderId="1" xfId="22" applyFont="1" applyFill="1" applyBorder="1" applyAlignment="1" applyProtection="1">
      <alignment horizontal="center" vertical="center"/>
    </xf>
    <xf numFmtId="9" fontId="6" fillId="0" borderId="1" xfId="11" applyNumberFormat="1" applyFont="1" applyFill="1" applyBorder="1" applyAlignment="1">
      <alignment horizontal="center" vertical="center"/>
    </xf>
    <xf numFmtId="9" fontId="6" fillId="0" borderId="1" xfId="22" applyNumberFormat="1" applyFont="1" applyFill="1" applyBorder="1" applyAlignment="1" applyProtection="1">
      <alignment horizontal="center" vertical="center"/>
    </xf>
    <xf numFmtId="9" fontId="6" fillId="0" borderId="1" xfId="21" applyFont="1" applyFill="1" applyBorder="1" applyAlignment="1" applyProtection="1">
      <alignment horizontal="center" vertical="center" wrapText="1"/>
    </xf>
    <xf numFmtId="9" fontId="6" fillId="0" borderId="1" xfId="21" applyNumberFormat="1" applyFont="1" applyFill="1" applyBorder="1" applyAlignment="1" applyProtection="1">
      <alignment horizontal="center" vertical="center" wrapText="1"/>
    </xf>
    <xf numFmtId="9" fontId="6" fillId="0" borderId="1" xfId="29"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justify" vertical="center" wrapText="1"/>
    </xf>
    <xf numFmtId="49" fontId="6" fillId="0" borderId="1" xfId="0" applyNumberFormat="1" applyFont="1" applyFill="1" applyBorder="1" applyAlignment="1" applyProtection="1">
      <alignment horizontal="justify" vertical="center" wrapText="1"/>
    </xf>
    <xf numFmtId="0" fontId="6" fillId="0" borderId="1" xfId="20" applyNumberFormat="1" applyFont="1" applyFill="1" applyBorder="1" applyAlignment="1" applyProtection="1">
      <alignment horizontal="justify" vertical="center" wrapText="1"/>
      <protection locked="0"/>
    </xf>
    <xf numFmtId="9" fontId="6" fillId="0" borderId="1" xfId="23" applyFont="1" applyFill="1" applyBorder="1" applyAlignment="1" applyProtection="1">
      <alignment horizontal="center" vertical="center" wrapText="1"/>
    </xf>
    <xf numFmtId="0" fontId="3" fillId="15" borderId="1" xfId="0" applyFont="1" applyFill="1" applyBorder="1" applyAlignment="1" applyProtection="1">
      <alignment vertical="center" wrapText="1"/>
    </xf>
    <xf numFmtId="0" fontId="3" fillId="7" borderId="1" xfId="0" applyFont="1" applyFill="1" applyBorder="1" applyAlignment="1">
      <alignment vertical="center" wrapText="1"/>
    </xf>
    <xf numFmtId="14" fontId="3" fillId="16" borderId="1" xfId="0" applyNumberFormat="1" applyFont="1" applyFill="1" applyBorder="1" applyAlignment="1" applyProtection="1">
      <alignment vertical="center" wrapText="1"/>
    </xf>
    <xf numFmtId="0" fontId="3" fillId="15" borderId="9" xfId="0" applyFont="1" applyFill="1" applyBorder="1" applyAlignment="1" applyProtection="1">
      <alignment vertical="center" wrapText="1"/>
    </xf>
    <xf numFmtId="9" fontId="3" fillId="10" borderId="4" xfId="21" applyFont="1" applyFill="1" applyBorder="1" applyAlignment="1" applyProtection="1">
      <alignment vertical="center" wrapText="1"/>
    </xf>
    <xf numFmtId="9" fontId="3" fillId="10" borderId="5" xfId="21" applyFont="1" applyFill="1" applyBorder="1" applyAlignment="1" applyProtection="1">
      <alignment vertical="center" wrapText="1"/>
    </xf>
    <xf numFmtId="0" fontId="3" fillId="7" borderId="1" xfId="0" applyFont="1" applyFill="1" applyBorder="1" applyAlignment="1" applyProtection="1">
      <alignment vertical="center" wrapText="1"/>
    </xf>
    <xf numFmtId="14" fontId="3" fillId="7" borderId="1" xfId="0" applyNumberFormat="1" applyFont="1" applyFill="1" applyBorder="1" applyAlignment="1" applyProtection="1">
      <alignment vertical="center" wrapText="1"/>
    </xf>
    <xf numFmtId="9" fontId="3" fillId="7" borderId="1" xfId="21" applyFont="1" applyFill="1" applyBorder="1" applyAlignment="1" applyProtection="1">
      <alignment vertical="center" wrapText="1"/>
    </xf>
    <xf numFmtId="14" fontId="3" fillId="14" borderId="1" xfId="0" applyNumberFormat="1" applyFont="1" applyFill="1" applyBorder="1" applyAlignment="1" applyProtection="1">
      <alignment vertical="center" wrapText="1"/>
    </xf>
    <xf numFmtId="9" fontId="3" fillId="10" borderId="1" xfId="21" applyFont="1" applyFill="1" applyBorder="1" applyAlignment="1" applyProtection="1">
      <alignment vertical="center" wrapText="1"/>
    </xf>
    <xf numFmtId="0" fontId="3" fillId="7" borderId="9" xfId="0" applyFont="1" applyFill="1" applyBorder="1" applyAlignment="1">
      <alignment horizontal="center" vertical="center" wrapText="1"/>
    </xf>
    <xf numFmtId="14" fontId="3" fillId="16" borderId="9" xfId="0" applyNumberFormat="1" applyFont="1" applyFill="1" applyBorder="1" applyAlignment="1" applyProtection="1">
      <alignment horizontal="center" vertical="center" wrapText="1"/>
    </xf>
    <xf numFmtId="0" fontId="0" fillId="0" borderId="42" xfId="0" applyBorder="1"/>
    <xf numFmtId="0" fontId="0" fillId="0" borderId="43" xfId="0" applyBorder="1"/>
    <xf numFmtId="0" fontId="0" fillId="0" borderId="44" xfId="0" applyBorder="1"/>
    <xf numFmtId="0" fontId="0" fillId="0" borderId="42" xfId="0" pivotButton="1" applyBorder="1"/>
    <xf numFmtId="0" fontId="0" fillId="0" borderId="45" xfId="0" applyBorder="1"/>
    <xf numFmtId="0" fontId="0" fillId="0" borderId="46" xfId="0" applyBorder="1"/>
    <xf numFmtId="0" fontId="0" fillId="0" borderId="47" xfId="0" applyBorder="1"/>
    <xf numFmtId="0" fontId="0" fillId="0" borderId="47" xfId="0" applyNumberFormat="1" applyBorder="1"/>
    <xf numFmtId="0" fontId="0" fillId="0" borderId="48" xfId="0" applyNumberFormat="1" applyBorder="1"/>
    <xf numFmtId="0" fontId="0" fillId="0" borderId="49" xfId="0" applyNumberFormat="1" applyBorder="1"/>
    <xf numFmtId="0" fontId="0" fillId="0" borderId="42" xfId="0" applyNumberFormat="1" applyBorder="1"/>
    <xf numFmtId="0" fontId="0" fillId="0" borderId="45" xfId="0" applyNumberFormat="1" applyBorder="1"/>
    <xf numFmtId="0" fontId="0" fillId="0" borderId="46" xfId="0" applyNumberFormat="1" applyBorder="1"/>
    <xf numFmtId="0" fontId="0" fillId="0" borderId="50" xfId="0" applyBorder="1"/>
    <xf numFmtId="0" fontId="0" fillId="0" borderId="50" xfId="0" applyNumberFormat="1" applyBorder="1"/>
    <xf numFmtId="0" fontId="0" fillId="0" borderId="0" xfId="0" applyNumberFormat="1"/>
    <xf numFmtId="0" fontId="0" fillId="0" borderId="51" xfId="0" applyNumberFormat="1" applyBorder="1"/>
    <xf numFmtId="0" fontId="0" fillId="0" borderId="0" xfId="0" applyAlignment="1">
      <alignment horizontal="center"/>
    </xf>
    <xf numFmtId="0" fontId="6" fillId="15" borderId="1" xfId="0" applyFont="1" applyFill="1" applyBorder="1" applyAlignment="1">
      <alignment horizontal="center" vertical="center" wrapText="1"/>
    </xf>
    <xf numFmtId="0" fontId="0" fillId="15" borderId="1" xfId="0" applyFill="1" applyBorder="1" applyAlignment="1">
      <alignment horizontal="center"/>
    </xf>
    <xf numFmtId="0" fontId="6" fillId="15" borderId="1" xfId="0" applyFont="1" applyFill="1" applyBorder="1" applyAlignment="1">
      <alignment horizontal="center"/>
    </xf>
    <xf numFmtId="0" fontId="0" fillId="15" borderId="10" xfId="0" applyFill="1" applyBorder="1" applyAlignment="1">
      <alignment horizontal="center" vertical="center" wrapText="1"/>
    </xf>
    <xf numFmtId="0" fontId="3" fillId="15" borderId="9" xfId="0" applyFont="1" applyFill="1" applyBorder="1" applyAlignment="1" applyProtection="1">
      <alignment horizontal="center" vertical="center" wrapText="1"/>
    </xf>
    <xf numFmtId="0" fontId="3" fillId="15" borderId="11" xfId="0" applyFont="1" applyFill="1" applyBorder="1" applyAlignment="1" applyProtection="1">
      <alignment horizontal="center" vertical="center" wrapText="1"/>
    </xf>
    <xf numFmtId="0" fontId="3" fillId="7" borderId="12" xfId="0" applyFont="1" applyFill="1" applyBorder="1" applyAlignment="1">
      <alignment horizontal="center" vertical="center" wrapText="1"/>
    </xf>
    <xf numFmtId="0" fontId="3" fillId="15" borderId="12" xfId="0" applyFont="1" applyFill="1" applyBorder="1" applyAlignment="1" applyProtection="1">
      <alignment horizontal="center" vertical="center" wrapText="1"/>
    </xf>
    <xf numFmtId="14" fontId="3" fillId="15" borderId="12" xfId="0" applyNumberFormat="1" applyFont="1" applyFill="1" applyBorder="1" applyAlignment="1" applyProtection="1">
      <alignment horizontal="center" vertical="center" wrapText="1"/>
    </xf>
    <xf numFmtId="9" fontId="3" fillId="15" borderId="12" xfId="21" applyFont="1" applyFill="1" applyBorder="1" applyAlignment="1" applyProtection="1">
      <alignment horizontal="center" vertical="center" wrapText="1"/>
    </xf>
    <xf numFmtId="14" fontId="3" fillId="15" borderId="13" xfId="0" applyNumberFormat="1" applyFont="1" applyFill="1" applyBorder="1" applyAlignment="1" applyProtection="1">
      <alignment horizontal="center" vertical="center" wrapText="1"/>
    </xf>
    <xf numFmtId="9" fontId="6" fillId="0" borderId="14" xfId="0" applyNumberFormat="1"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5" xfId="0" applyFont="1" applyFill="1" applyBorder="1" applyAlignment="1" applyProtection="1">
      <alignment horizontal="justify" vertical="center"/>
    </xf>
    <xf numFmtId="14" fontId="6" fillId="0" borderId="15" xfId="0" applyNumberFormat="1" applyFont="1" applyFill="1" applyBorder="1" applyAlignment="1" applyProtection="1">
      <alignment horizontal="center" vertical="center" wrapText="1"/>
    </xf>
    <xf numFmtId="0" fontId="6" fillId="0" borderId="15" xfId="0" applyFont="1" applyFill="1" applyBorder="1" applyAlignment="1" applyProtection="1">
      <alignment horizontal="justify" vertical="center" wrapText="1"/>
    </xf>
    <xf numFmtId="9" fontId="6" fillId="0" borderId="15" xfId="0" applyNumberFormat="1" applyFont="1" applyFill="1" applyBorder="1" applyAlignment="1" applyProtection="1">
      <alignment horizontal="center" vertical="center" wrapText="1"/>
    </xf>
    <xf numFmtId="9" fontId="6" fillId="0" borderId="16" xfId="21" applyFont="1" applyFill="1" applyBorder="1" applyAlignment="1" applyProtection="1">
      <alignment horizontal="center" vertical="center" wrapText="1"/>
    </xf>
    <xf numFmtId="0" fontId="0" fillId="16" borderId="17" xfId="0" applyFill="1" applyBorder="1"/>
    <xf numFmtId="0" fontId="0" fillId="0" borderId="18" xfId="0" applyBorder="1"/>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15" borderId="13" xfId="0" applyFont="1" applyFill="1" applyBorder="1" applyAlignment="1" applyProtection="1">
      <alignment horizontal="center" vertical="center" wrapText="1"/>
    </xf>
    <xf numFmtId="9" fontId="6" fillId="0" borderId="14" xfId="21" applyNumberFormat="1" applyFont="1" applyFill="1" applyBorder="1" applyAlignment="1" applyProtection="1">
      <alignment horizontal="center" vertical="center" wrapText="1"/>
    </xf>
    <xf numFmtId="9" fontId="6" fillId="0" borderId="14" xfId="21" applyFont="1" applyFill="1" applyBorder="1" applyAlignment="1" applyProtection="1">
      <alignment horizontal="center" vertical="center" wrapText="1"/>
    </xf>
    <xf numFmtId="9" fontId="6" fillId="0" borderId="14" xfId="29" applyFont="1" applyFill="1" applyBorder="1" applyAlignment="1" applyProtection="1">
      <alignment horizontal="center" vertical="center" wrapText="1"/>
    </xf>
    <xf numFmtId="9" fontId="6" fillId="0" borderId="14"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20" applyNumberFormat="1" applyFont="1" applyFill="1" applyBorder="1" applyAlignment="1" applyProtection="1">
      <alignment horizontal="center" vertical="center" wrapText="1"/>
      <protection locked="0"/>
    </xf>
    <xf numFmtId="1" fontId="6" fillId="0" borderId="15" xfId="0" applyNumberFormat="1" applyFont="1" applyFill="1" applyBorder="1" applyAlignment="1" applyProtection="1">
      <alignment horizontal="center" vertical="center" wrapText="1"/>
    </xf>
    <xf numFmtId="1" fontId="6" fillId="0" borderId="15" xfId="22" applyNumberFormat="1" applyFont="1" applyFill="1" applyBorder="1" applyAlignment="1" applyProtection="1">
      <alignment horizontal="center" vertical="center" wrapText="1"/>
    </xf>
    <xf numFmtId="9" fontId="6" fillId="0" borderId="16" xfId="0" applyNumberFormat="1" applyFont="1" applyFill="1" applyBorder="1" applyAlignment="1">
      <alignment horizontal="center" vertical="center" wrapText="1"/>
    </xf>
    <xf numFmtId="0" fontId="3" fillId="15" borderId="10" xfId="0" applyFont="1" applyFill="1" applyBorder="1" applyAlignment="1" applyProtection="1">
      <alignment horizontal="center" vertical="center" wrapText="1"/>
    </xf>
    <xf numFmtId="0" fontId="3" fillId="15" borderId="1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14" fontId="6" fillId="0" borderId="15" xfId="0" applyNumberFormat="1" applyFont="1" applyFill="1" applyBorder="1" applyAlignment="1">
      <alignment horizontal="center" vertical="center" wrapText="1"/>
    </xf>
    <xf numFmtId="9" fontId="6" fillId="0" borderId="15" xfId="21" applyFont="1" applyFill="1" applyBorder="1" applyAlignment="1" applyProtection="1">
      <alignment horizontal="center" vertical="center" wrapText="1"/>
    </xf>
    <xf numFmtId="15" fontId="6" fillId="0" borderId="1" xfId="0" applyNumberFormat="1" applyFont="1" applyFill="1" applyBorder="1" applyAlignment="1" applyProtection="1">
      <alignment horizontal="center" vertical="center" wrapText="1"/>
    </xf>
    <xf numFmtId="15" fontId="6" fillId="0" borderId="1" xfId="11" applyNumberFormat="1" applyFont="1" applyFill="1" applyBorder="1" applyAlignment="1" applyProtection="1">
      <alignment horizontal="center" vertical="center" wrapText="1"/>
    </xf>
    <xf numFmtId="9" fontId="6" fillId="0" borderId="1" xfId="11" applyNumberFormat="1" applyFont="1" applyFill="1" applyBorder="1" applyAlignment="1">
      <alignment horizontal="center" vertical="center" wrapText="1"/>
    </xf>
    <xf numFmtId="0" fontId="6" fillId="0" borderId="1" xfId="19" applyFont="1" applyFill="1" applyBorder="1" applyAlignment="1">
      <alignment horizontal="center" vertical="center" wrapText="1"/>
    </xf>
    <xf numFmtId="9" fontId="3" fillId="0" borderId="1" xfId="22" applyFont="1" applyFill="1" applyBorder="1" applyAlignment="1" applyProtection="1">
      <alignment horizontal="center" vertical="center" wrapText="1"/>
    </xf>
    <xf numFmtId="9" fontId="6" fillId="0" borderId="14" xfId="22" applyFont="1" applyFill="1" applyBorder="1" applyAlignment="1" applyProtection="1">
      <alignment horizontal="center" vertical="center" wrapText="1"/>
    </xf>
    <xf numFmtId="0" fontId="6" fillId="0" borderId="15" xfId="11" applyFont="1" applyFill="1" applyBorder="1" applyAlignment="1" applyProtection="1">
      <alignment horizontal="center" vertical="center" wrapText="1"/>
    </xf>
    <xf numFmtId="0" fontId="6" fillId="0" borderId="15" xfId="11" applyFont="1" applyFill="1" applyBorder="1" applyAlignment="1">
      <alignment horizontal="center" vertical="center" wrapText="1"/>
    </xf>
    <xf numFmtId="9" fontId="6" fillId="0" borderId="15" xfId="25" applyFont="1" applyFill="1" applyBorder="1" applyAlignment="1" applyProtection="1">
      <alignment horizontal="center" vertical="center" wrapText="1"/>
    </xf>
    <xf numFmtId="0" fontId="6" fillId="0" borderId="15" xfId="19" applyFont="1" applyFill="1" applyBorder="1" applyAlignment="1">
      <alignment horizontal="center" vertical="center" wrapText="1"/>
    </xf>
    <xf numFmtId="14" fontId="6" fillId="0" borderId="15" xfId="22" applyNumberFormat="1" applyFont="1" applyFill="1" applyBorder="1" applyAlignment="1" applyProtection="1">
      <alignment horizontal="center" vertical="center" wrapText="1"/>
    </xf>
    <xf numFmtId="1" fontId="6" fillId="0" borderId="15" xfId="11" applyNumberFormat="1" applyFont="1" applyFill="1" applyBorder="1" applyAlignment="1" applyProtection="1">
      <alignment horizontal="center" vertical="center" wrapText="1"/>
    </xf>
    <xf numFmtId="9" fontId="3" fillId="0" borderId="15" xfId="22" applyFont="1" applyFill="1" applyBorder="1" applyAlignment="1" applyProtection="1">
      <alignment horizontal="center" vertical="center" wrapText="1"/>
    </xf>
    <xf numFmtId="9" fontId="6" fillId="0" borderId="16" xfId="22" applyFont="1" applyFill="1" applyBorder="1" applyAlignment="1" applyProtection="1">
      <alignment horizontal="center" vertical="center" wrapText="1"/>
    </xf>
    <xf numFmtId="0" fontId="6" fillId="0" borderId="1" xfId="22" applyNumberFormat="1"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 fontId="6" fillId="0" borderId="1" xfId="29" applyNumberFormat="1" applyFont="1" applyFill="1" applyBorder="1" applyAlignment="1" applyProtection="1">
      <alignment horizontal="center" vertical="center" wrapText="1"/>
    </xf>
    <xf numFmtId="1" fontId="6" fillId="0" borderId="1" xfId="30" applyNumberFormat="1" applyFont="1" applyFill="1" applyBorder="1" applyAlignment="1" applyProtection="1">
      <alignment horizontal="center" vertical="center" wrapText="1"/>
    </xf>
    <xf numFmtId="9" fontId="6" fillId="0" borderId="14" xfId="3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6" fillId="0" borderId="15" xfId="22" applyNumberFormat="1" applyFont="1" applyFill="1" applyBorder="1" applyAlignment="1" applyProtection="1">
      <alignment horizontal="center" vertical="center" wrapText="1"/>
    </xf>
    <xf numFmtId="1" fontId="6" fillId="0" borderId="15" xfId="30" applyNumberFormat="1" applyFont="1" applyFill="1" applyBorder="1" applyAlignment="1" applyProtection="1">
      <alignment horizontal="center" vertical="center" wrapText="1"/>
    </xf>
    <xf numFmtId="9" fontId="6" fillId="0" borderId="16" xfId="3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20" applyNumberFormat="1" applyFont="1" applyFill="1" applyBorder="1" applyAlignment="1" applyProtection="1">
      <alignment horizontal="center" vertical="center" wrapText="1"/>
      <protection locked="0"/>
    </xf>
    <xf numFmtId="1" fontId="6" fillId="0" borderId="1" xfId="23" applyNumberFormat="1" applyFont="1" applyFill="1" applyBorder="1" applyAlignment="1" applyProtection="1">
      <alignment horizontal="center" vertical="center" wrapText="1"/>
    </xf>
    <xf numFmtId="225" fontId="6" fillId="0" borderId="14" xfId="8" applyNumberFormat="1" applyFont="1" applyFill="1" applyBorder="1" applyAlignment="1" applyProtection="1">
      <alignment horizontal="center" vertical="center" wrapText="1"/>
    </xf>
    <xf numFmtId="49" fontId="6" fillId="0" borderId="15" xfId="0" applyNumberFormat="1" applyFont="1" applyFill="1" applyBorder="1" applyAlignment="1" applyProtection="1">
      <alignment horizontal="center" vertical="center" wrapText="1"/>
    </xf>
    <xf numFmtId="49" fontId="6" fillId="0" borderId="15" xfId="20" applyNumberFormat="1" applyFont="1" applyFill="1" applyBorder="1" applyAlignment="1" applyProtection="1">
      <alignment horizontal="center" vertical="center" wrapText="1"/>
      <protection locked="0"/>
    </xf>
    <xf numFmtId="9" fontId="6" fillId="0" borderId="15" xfId="22" applyFont="1" applyFill="1" applyBorder="1" applyAlignment="1" applyProtection="1">
      <alignment horizontal="center" vertical="center" wrapText="1"/>
    </xf>
    <xf numFmtId="9" fontId="6" fillId="0" borderId="16" xfId="23" applyFont="1" applyFill="1" applyBorder="1" applyAlignment="1" applyProtection="1">
      <alignment horizontal="center" vertical="center" wrapText="1"/>
    </xf>
    <xf numFmtId="9" fontId="6" fillId="0" borderId="1" xfId="29" applyNumberFormat="1" applyFont="1" applyFill="1" applyBorder="1" applyAlignment="1" applyProtection="1">
      <alignment horizontal="center" vertical="center" wrapText="1"/>
    </xf>
    <xf numFmtId="10" fontId="6" fillId="0" borderId="1" xfId="29" applyNumberFormat="1" applyFont="1" applyFill="1" applyBorder="1" applyAlignment="1" applyProtection="1">
      <alignment horizontal="center" vertical="center" wrapText="1"/>
    </xf>
    <xf numFmtId="0" fontId="6" fillId="10" borderId="15" xfId="0" applyFont="1" applyFill="1" applyBorder="1" applyAlignment="1" applyProtection="1">
      <alignment horizontal="center" vertical="center" wrapText="1"/>
    </xf>
    <xf numFmtId="14" fontId="6" fillId="10" borderId="15" xfId="0" applyNumberFormat="1" applyFont="1" applyFill="1" applyBorder="1" applyAlignment="1" applyProtection="1">
      <alignment horizontal="center" vertical="center" wrapText="1"/>
    </xf>
    <xf numFmtId="0" fontId="6" fillId="10" borderId="15" xfId="0" applyFont="1" applyFill="1" applyBorder="1" applyAlignment="1">
      <alignment horizontal="center" vertical="center" wrapText="1"/>
    </xf>
    <xf numFmtId="10" fontId="6" fillId="0" borderId="15" xfId="29" applyNumberFormat="1" applyFont="1" applyFill="1" applyBorder="1" applyAlignment="1" applyProtection="1">
      <alignment horizontal="center" vertical="center" wrapText="1"/>
    </xf>
    <xf numFmtId="0" fontId="6" fillId="10" borderId="15" xfId="0" applyFont="1" applyFill="1" applyBorder="1" applyAlignment="1" applyProtection="1">
      <alignment horizontal="left" vertical="center" wrapText="1"/>
    </xf>
    <xf numFmtId="0" fontId="6" fillId="10" borderId="15" xfId="0" applyFont="1" applyFill="1" applyBorder="1" applyAlignment="1" applyProtection="1">
      <alignment horizontal="justify" vertical="center" wrapText="1"/>
    </xf>
    <xf numFmtId="9" fontId="6" fillId="0" borderId="15" xfId="22" applyNumberFormat="1" applyFont="1" applyFill="1" applyBorder="1" applyAlignment="1" applyProtection="1">
      <alignment horizontal="center" vertical="center" wrapText="1"/>
    </xf>
    <xf numFmtId="0" fontId="6" fillId="15" borderId="14" xfId="0" applyFont="1" applyFill="1" applyBorder="1" applyAlignment="1">
      <alignment horizontal="center" vertical="center" wrapText="1"/>
    </xf>
    <xf numFmtId="0" fontId="0" fillId="16" borderId="10"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xf>
    <xf numFmtId="0" fontId="0" fillId="16" borderId="14" xfId="0" applyFill="1" applyBorder="1" applyAlignment="1">
      <alignment horizontal="center"/>
    </xf>
    <xf numFmtId="0" fontId="0" fillId="15" borderId="19" xfId="0" applyFill="1" applyBorder="1"/>
    <xf numFmtId="0" fontId="6" fillId="15" borderId="15" xfId="0" applyFont="1" applyFill="1" applyBorder="1" applyAlignment="1">
      <alignment horizontal="center"/>
    </xf>
    <xf numFmtId="0" fontId="0" fillId="15" borderId="15" xfId="0" applyFill="1" applyBorder="1" applyAlignment="1">
      <alignment horizontal="center"/>
    </xf>
    <xf numFmtId="0" fontId="0" fillId="15" borderId="13" xfId="0"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1" xfId="0" applyNumberFormat="1" applyFont="1" applyFill="1" applyBorder="1" applyAlignment="1">
      <alignment horizontal="center" vertical="center" wrapText="1"/>
    </xf>
    <xf numFmtId="0" fontId="6" fillId="15" borderId="14"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14" xfId="0" applyNumberFormat="1" applyBorder="1" applyAlignment="1">
      <alignment horizontal="center" vertical="center" wrapText="1"/>
    </xf>
    <xf numFmtId="0" fontId="0" fillId="15" borderId="15" xfId="0" applyNumberFormat="1" applyFill="1" applyBorder="1" applyAlignment="1">
      <alignment horizontal="center" vertical="center" wrapText="1"/>
    </xf>
    <xf numFmtId="0" fontId="0" fillId="15" borderId="16" xfId="0" applyNumberFormat="1" applyFill="1" applyBorder="1" applyAlignment="1">
      <alignment horizontal="center" vertical="center" wrapText="1"/>
    </xf>
    <xf numFmtId="0" fontId="0" fillId="15" borderId="52" xfId="0" applyFill="1" applyBorder="1" applyAlignment="1">
      <alignment horizontal="center" vertical="center" wrapText="1"/>
    </xf>
    <xf numFmtId="0" fontId="0" fillId="15" borderId="53" xfId="0" applyFill="1" applyBorder="1" applyAlignment="1">
      <alignment horizontal="center" vertical="center" wrapText="1"/>
    </xf>
    <xf numFmtId="0" fontId="6" fillId="15"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56" xfId="0" applyNumberFormat="1" applyBorder="1" applyAlignment="1">
      <alignment horizontal="center" vertical="center" wrapText="1"/>
    </xf>
    <xf numFmtId="0" fontId="0" fillId="0" borderId="57" xfId="0" applyNumberFormat="1" applyBorder="1" applyAlignment="1">
      <alignment horizontal="center" vertical="center" wrapText="1"/>
    </xf>
    <xf numFmtId="0" fontId="0" fillId="15" borderId="55" xfId="0" applyFill="1" applyBorder="1" applyAlignment="1">
      <alignment horizontal="center" vertical="center" wrapText="1"/>
    </xf>
    <xf numFmtId="0" fontId="0" fillId="15" borderId="56" xfId="0" applyNumberFormat="1" applyFill="1" applyBorder="1" applyAlignment="1">
      <alignment horizontal="center" vertical="center" wrapText="1"/>
    </xf>
    <xf numFmtId="0" fontId="0" fillId="15" borderId="57" xfId="0" applyNumberFormat="1" applyFill="1" applyBorder="1" applyAlignment="1">
      <alignment horizontal="center" vertical="center" wrapText="1"/>
    </xf>
    <xf numFmtId="0" fontId="0" fillId="0" borderId="58" xfId="0" applyFont="1" applyFill="1" applyBorder="1" applyAlignment="1">
      <alignment horizontal="center" vertical="center" wrapText="1"/>
    </xf>
    <xf numFmtId="9" fontId="25" fillId="0" borderId="59" xfId="21" applyFont="1" applyBorder="1" applyAlignment="1">
      <alignment horizontal="center" vertical="center" wrapText="1"/>
    </xf>
    <xf numFmtId="9" fontId="25" fillId="0" borderId="60" xfId="21" applyFont="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pplyProtection="1">
      <alignment horizontal="center" vertical="center" wrapText="1"/>
    </xf>
    <xf numFmtId="0" fontId="6" fillId="10" borderId="1" xfId="18" applyFont="1" applyFill="1" applyBorder="1" applyAlignment="1" applyProtection="1">
      <alignment horizontal="justify" vertical="center" wrapText="1"/>
    </xf>
    <xf numFmtId="9" fontId="6" fillId="0" borderId="3" xfId="22" applyNumberFormat="1" applyFont="1" applyFill="1" applyBorder="1" applyAlignment="1" applyProtection="1">
      <alignment horizontal="center" vertical="center" wrapText="1"/>
    </xf>
    <xf numFmtId="10" fontId="6" fillId="0" borderId="3" xfId="22" applyNumberFormat="1" applyFont="1" applyFill="1" applyBorder="1" applyAlignment="1" applyProtection="1">
      <alignment horizontal="center" vertical="center" wrapText="1"/>
    </xf>
    <xf numFmtId="0" fontId="6" fillId="15" borderId="20" xfId="0" applyFont="1" applyFill="1" applyBorder="1" applyAlignment="1">
      <alignment horizontal="center"/>
    </xf>
    <xf numFmtId="0" fontId="0" fillId="15" borderId="20" xfId="0" applyFill="1" applyBorder="1" applyAlignment="1">
      <alignment horizontal="center"/>
    </xf>
    <xf numFmtId="0" fontId="0" fillId="0" borderId="20" xfId="0" applyBorder="1" applyAlignment="1">
      <alignment horizontal="center"/>
    </xf>
    <xf numFmtId="0" fontId="6" fillId="0" borderId="0" xfId="0" applyFont="1" applyBorder="1" applyAlignment="1">
      <alignment horizontal="center" vertical="center" wrapText="1"/>
    </xf>
    <xf numFmtId="0" fontId="0" fillId="15" borderId="21" xfId="0" applyFill="1" applyBorder="1" applyAlignment="1">
      <alignment horizontal="center" vertical="center" wrapText="1"/>
    </xf>
    <xf numFmtId="0" fontId="6" fillId="15" borderId="9" xfId="0" applyFont="1" applyFill="1" applyBorder="1" applyAlignment="1">
      <alignment horizontal="center" vertical="center" wrapText="1"/>
    </xf>
    <xf numFmtId="0" fontId="0" fillId="15" borderId="9" xfId="0" applyNumberFormat="1" applyFill="1" applyBorder="1" applyAlignment="1">
      <alignment horizontal="center" vertical="center" wrapText="1"/>
    </xf>
    <xf numFmtId="0" fontId="6" fillId="15" borderId="22" xfId="0" applyNumberFormat="1" applyFont="1" applyFill="1" applyBorder="1" applyAlignment="1">
      <alignment horizontal="center" vertical="center" wrapText="1"/>
    </xf>
    <xf numFmtId="0" fontId="0" fillId="0" borderId="23" xfId="0" applyBorder="1" applyAlignment="1">
      <alignment horizontal="center"/>
    </xf>
    <xf numFmtId="0" fontId="6" fillId="0" borderId="24" xfId="0" applyFont="1" applyBorder="1" applyAlignment="1">
      <alignment horizontal="center"/>
    </xf>
    <xf numFmtId="9" fontId="0" fillId="0" borderId="15" xfId="21" applyFont="1" applyBorder="1" applyAlignment="1">
      <alignment horizontal="center"/>
    </xf>
    <xf numFmtId="9" fontId="0" fillId="0" borderId="16" xfId="21" applyFont="1" applyBorder="1" applyAlignment="1">
      <alignment horizontal="center"/>
    </xf>
    <xf numFmtId="0" fontId="6" fillId="0" borderId="0" xfId="0" applyFont="1"/>
    <xf numFmtId="0" fontId="0" fillId="0" borderId="61" xfId="0" applyFont="1" applyFill="1" applyBorder="1" applyAlignment="1">
      <alignment horizontal="left" vertical="center" wrapText="1"/>
    </xf>
    <xf numFmtId="0" fontId="6" fillId="10" borderId="1" xfId="18" applyFont="1" applyFill="1" applyBorder="1" applyAlignment="1" applyProtection="1">
      <alignment horizontal="center" vertical="center" wrapText="1"/>
    </xf>
    <xf numFmtId="9" fontId="6" fillId="10" borderId="1" xfId="22" applyFont="1" applyFill="1" applyBorder="1" applyAlignment="1" applyProtection="1">
      <alignment horizontal="center" vertical="center" wrapText="1"/>
    </xf>
    <xf numFmtId="0" fontId="3" fillId="7" borderId="25" xfId="0" applyFont="1" applyFill="1" applyBorder="1" applyAlignment="1" applyProtection="1">
      <alignment horizontal="center" vertical="center" wrapText="1"/>
    </xf>
    <xf numFmtId="0" fontId="6" fillId="10" borderId="26" xfId="0" applyFont="1" applyFill="1" applyBorder="1" applyAlignment="1">
      <alignment horizontal="justify" vertical="center" wrapText="1"/>
    </xf>
    <xf numFmtId="9" fontId="3" fillId="10" borderId="4" xfId="21"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7" borderId="14" xfId="0" applyFont="1" applyFill="1" applyBorder="1" applyAlignment="1" applyProtection="1">
      <alignment horizontal="center" vertical="center" wrapText="1"/>
    </xf>
    <xf numFmtId="0" fontId="6" fillId="10" borderId="10" xfId="0" applyFont="1" applyFill="1" applyBorder="1" applyAlignment="1">
      <alignment horizontal="center" vertical="center" wrapText="1"/>
    </xf>
    <xf numFmtId="1" fontId="6" fillId="10" borderId="1" xfId="0" applyNumberFormat="1" applyFont="1" applyFill="1" applyBorder="1" applyAlignment="1" applyProtection="1">
      <alignment horizontal="center" vertical="center" wrapText="1"/>
    </xf>
    <xf numFmtId="1" fontId="6" fillId="14" borderId="1" xfId="21" applyNumberFormat="1" applyFont="1" applyFill="1" applyBorder="1" applyAlignment="1" applyProtection="1">
      <alignment horizontal="center" vertical="center" wrapText="1"/>
    </xf>
    <xf numFmtId="9" fontId="6" fillId="17" borderId="14" xfId="21" applyFont="1" applyFill="1" applyBorder="1" applyAlignment="1" applyProtection="1">
      <alignment horizontal="center" vertical="center" wrapText="1"/>
    </xf>
    <xf numFmtId="0" fontId="27" fillId="10" borderId="1" xfId="0" applyFont="1" applyFill="1" applyBorder="1" applyAlignment="1">
      <alignment horizontal="center" vertical="center" wrapText="1"/>
    </xf>
    <xf numFmtId="9" fontId="6" fillId="14" borderId="1" xfId="21" applyFont="1" applyFill="1" applyBorder="1" applyAlignment="1" applyProtection="1">
      <alignment horizontal="center" vertical="center" wrapText="1"/>
    </xf>
    <xf numFmtId="0" fontId="6" fillId="10" borderId="19" xfId="0" applyFont="1" applyFill="1" applyBorder="1" applyAlignment="1">
      <alignment horizontal="center" vertical="center" wrapText="1"/>
    </xf>
    <xf numFmtId="0" fontId="6" fillId="10" borderId="15" xfId="18" applyFont="1" applyFill="1" applyBorder="1" applyAlignment="1" applyProtection="1">
      <alignment horizontal="center" vertical="center" wrapText="1"/>
    </xf>
    <xf numFmtId="1" fontId="6" fillId="10" borderId="15" xfId="0" applyNumberFormat="1" applyFont="1" applyFill="1" applyBorder="1" applyAlignment="1" applyProtection="1">
      <alignment horizontal="center" vertical="center" wrapText="1"/>
    </xf>
    <xf numFmtId="0" fontId="6" fillId="14" borderId="15" xfId="22" applyNumberFormat="1" applyFont="1" applyFill="1" applyBorder="1" applyAlignment="1" applyProtection="1">
      <alignment horizontal="center" vertical="center" wrapText="1"/>
    </xf>
    <xf numFmtId="9" fontId="6" fillId="17" borderId="16" xfId="21"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15" borderId="19" xfId="0" applyFont="1" applyFill="1" applyBorder="1" applyAlignment="1">
      <alignment horizontal="center" vertical="center" wrapText="1"/>
    </xf>
    <xf numFmtId="9" fontId="6" fillId="0" borderId="1" xfId="23" applyFont="1" applyFill="1" applyBorder="1" applyAlignment="1" applyProtection="1">
      <alignment horizontal="justify" vertical="center" wrapText="1"/>
    </xf>
    <xf numFmtId="194" fontId="6" fillId="0" borderId="1" xfId="10" applyNumberFormat="1" applyFont="1" applyFill="1" applyBorder="1" applyAlignment="1" applyProtection="1">
      <alignment horizontal="center" vertical="center" wrapText="1"/>
    </xf>
    <xf numFmtId="0" fontId="6" fillId="15" borderId="20" xfId="0" applyFont="1" applyFill="1" applyBorder="1" applyAlignment="1">
      <alignment horizontal="center" vertical="center" wrapText="1"/>
    </xf>
    <xf numFmtId="9" fontId="0" fillId="0" borderId="0" xfId="21" applyFont="1"/>
    <xf numFmtId="9" fontId="6" fillId="10" borderId="1" xfId="23" applyFont="1" applyFill="1" applyBorder="1" applyAlignment="1" applyProtection="1">
      <alignment horizontal="center" vertical="center" wrapText="1"/>
    </xf>
    <xf numFmtId="9" fontId="6" fillId="10" borderId="1" xfId="0" applyNumberFormat="1" applyFont="1" applyFill="1" applyBorder="1" applyAlignment="1">
      <alignment horizontal="center" vertical="center" wrapText="1"/>
    </xf>
    <xf numFmtId="194" fontId="6" fillId="0" borderId="1" xfId="8" applyNumberFormat="1" applyFont="1" applyFill="1" applyBorder="1" applyAlignment="1">
      <alignment horizontal="center" vertical="center" wrapText="1"/>
    </xf>
    <xf numFmtId="0" fontId="0" fillId="13" borderId="50" xfId="0" applyFill="1" applyBorder="1"/>
    <xf numFmtId="0" fontId="0" fillId="13" borderId="50" xfId="0" applyNumberFormat="1" applyFill="1" applyBorder="1"/>
    <xf numFmtId="0" fontId="0" fillId="13" borderId="0" xfId="0" applyNumberFormat="1" applyFill="1"/>
    <xf numFmtId="0" fontId="0" fillId="13" borderId="51" xfId="0" applyNumberFormat="1" applyFill="1" applyBorder="1"/>
    <xf numFmtId="0" fontId="0" fillId="13" borderId="0" xfId="0" applyFill="1"/>
    <xf numFmtId="194" fontId="6" fillId="0" borderId="1" xfId="8" applyNumberFormat="1" applyFont="1" applyFill="1" applyBorder="1" applyAlignment="1" applyProtection="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9" fontId="26" fillId="0" borderId="1" xfId="23" applyFont="1" applyFill="1" applyBorder="1" applyAlignment="1" applyProtection="1">
      <alignment horizontal="center" vertical="center" wrapText="1"/>
    </xf>
    <xf numFmtId="9" fontId="26"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0" fontId="3" fillId="0" borderId="0" xfId="0" applyFont="1" applyFill="1" applyBorder="1" applyAlignment="1" applyProtection="1">
      <alignment vertical="center" wrapText="1"/>
    </xf>
    <xf numFmtId="9" fontId="3" fillId="11" borderId="9" xfId="21" applyFont="1" applyFill="1" applyBorder="1" applyAlignment="1" applyProtection="1">
      <alignment horizontal="center" vertical="center" textRotation="90" wrapText="1"/>
    </xf>
    <xf numFmtId="9" fontId="3" fillId="10" borderId="9" xfId="21" applyFont="1" applyFill="1" applyBorder="1" applyAlignment="1" applyProtection="1">
      <alignment horizontal="center" vertical="center" textRotation="90" wrapText="1"/>
    </xf>
    <xf numFmtId="0" fontId="3" fillId="4" borderId="9"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9" fontId="3" fillId="6" borderId="9" xfId="0" applyNumberFormat="1" applyFont="1" applyFill="1" applyBorder="1" applyAlignment="1" applyProtection="1">
      <alignment horizontal="center" vertical="center" wrapText="1"/>
    </xf>
    <xf numFmtId="14" fontId="6" fillId="0" borderId="1" xfId="23" applyNumberFormat="1" applyFont="1" applyFill="1" applyBorder="1" applyAlignment="1" applyProtection="1">
      <alignment horizontal="center" vertical="center" wrapText="1"/>
    </xf>
    <xf numFmtId="9" fontId="6" fillId="0" borderId="1" xfId="0" applyNumberFormat="1" applyFont="1" applyFill="1" applyBorder="1" applyAlignment="1" applyProtection="1">
      <alignment horizontal="justify" vertical="center" wrapText="1"/>
    </xf>
    <xf numFmtId="194" fontId="6" fillId="0" borderId="1" xfId="8" applyNumberFormat="1" applyFont="1" applyFill="1" applyBorder="1" applyAlignment="1" applyProtection="1">
      <alignment vertical="center" wrapText="1"/>
    </xf>
    <xf numFmtId="9" fontId="6" fillId="0" borderId="1" xfId="23" applyFont="1" applyFill="1" applyBorder="1" applyAlignment="1">
      <alignment horizontal="center" vertical="center" wrapText="1"/>
    </xf>
    <xf numFmtId="9" fontId="6" fillId="0" borderId="1" xfId="22" applyFont="1" applyFill="1" applyBorder="1" applyAlignment="1">
      <alignment horizontal="center" vertical="center" wrapText="1"/>
    </xf>
    <xf numFmtId="14" fontId="6" fillId="10" borderId="1" xfId="23" applyNumberFormat="1" applyFont="1" applyFill="1" applyBorder="1" applyAlignment="1" applyProtection="1">
      <alignment horizontal="center" vertical="center" wrapText="1"/>
    </xf>
    <xf numFmtId="9" fontId="6" fillId="10" borderId="1" xfId="23" applyFont="1" applyFill="1" applyBorder="1" applyAlignment="1" applyProtection="1">
      <alignment horizontal="justify" vertical="center" wrapText="1"/>
    </xf>
    <xf numFmtId="0" fontId="2" fillId="10" borderId="0" xfId="0" applyFont="1" applyFill="1" applyAlignment="1" applyProtection="1">
      <alignment horizontal="justify" vertical="center"/>
    </xf>
    <xf numFmtId="9" fontId="3" fillId="7" borderId="1" xfId="21" applyFont="1" applyFill="1" applyBorder="1" applyAlignment="1" applyProtection="1">
      <alignment horizontal="center" vertical="center" wrapText="1"/>
    </xf>
    <xf numFmtId="9" fontId="6" fillId="10" borderId="1" xfId="0" applyNumberFormat="1" applyFont="1" applyFill="1" applyBorder="1" applyAlignment="1" applyProtection="1">
      <alignment horizontal="justify" vertical="center" wrapText="1"/>
    </xf>
    <xf numFmtId="0" fontId="6" fillId="0" borderId="1" xfId="11" applyFont="1" applyFill="1" applyBorder="1" applyAlignment="1">
      <alignment horizontal="justify" vertical="center" wrapText="1"/>
    </xf>
    <xf numFmtId="9" fontId="6" fillId="0" borderId="1" xfId="30" applyFont="1" applyFill="1" applyBorder="1" applyAlignment="1" applyProtection="1">
      <alignment horizontal="center" vertical="center" wrapText="1"/>
    </xf>
    <xf numFmtId="1" fontId="6" fillId="0" borderId="1" xfId="21" applyNumberFormat="1" applyFont="1" applyFill="1" applyBorder="1" applyAlignment="1" applyProtection="1">
      <alignment horizontal="center" vertical="center" wrapText="1"/>
    </xf>
    <xf numFmtId="1" fontId="6" fillId="0" borderId="1" xfId="22" applyNumberFormat="1" applyFont="1" applyFill="1" applyBorder="1" applyAlignment="1" applyProtection="1">
      <alignment horizontal="center" vertical="center" wrapText="1"/>
    </xf>
    <xf numFmtId="9" fontId="3" fillId="0" borderId="1" xfId="21" applyFont="1" applyFill="1" applyBorder="1" applyAlignment="1" applyProtection="1">
      <alignment horizontal="center" vertical="center" wrapText="1"/>
    </xf>
    <xf numFmtId="0" fontId="6" fillId="0" borderId="1" xfId="0" applyFont="1" applyFill="1" applyBorder="1" applyAlignment="1">
      <alignment horizontal="justify" vertical="center"/>
    </xf>
    <xf numFmtId="0" fontId="6" fillId="0" borderId="1" xfId="22" applyNumberFormat="1" applyFont="1" applyFill="1" applyBorder="1" applyAlignment="1" applyProtection="1">
      <alignment horizontal="justify" vertical="center" wrapText="1"/>
    </xf>
    <xf numFmtId="225" fontId="6" fillId="0" borderId="1" xfId="8" applyNumberFormat="1" applyFont="1" applyFill="1" applyBorder="1" applyAlignment="1" applyProtection="1">
      <alignment horizontal="center" vertical="center" wrapText="1"/>
    </xf>
    <xf numFmtId="14" fontId="6" fillId="0" borderId="1" xfId="22" applyNumberFormat="1" applyFont="1" applyFill="1" applyBorder="1" applyAlignment="1" applyProtection="1">
      <alignment horizontal="left" vertical="center" wrapText="1"/>
    </xf>
    <xf numFmtId="14" fontId="6" fillId="0" borderId="1" xfId="0" applyNumberFormat="1" applyFont="1" applyFill="1" applyBorder="1" applyAlignment="1">
      <alignment horizontal="justify" vertical="center" wrapText="1"/>
    </xf>
    <xf numFmtId="0" fontId="27" fillId="10" borderId="1" xfId="0" applyFont="1" applyFill="1" applyBorder="1" applyAlignment="1">
      <alignment horizontal="justify" vertical="center" wrapText="1"/>
    </xf>
    <xf numFmtId="10" fontId="6" fillId="0" borderId="1" xfId="22" applyNumberFormat="1" applyFont="1" applyFill="1" applyBorder="1" applyAlignment="1" applyProtection="1">
      <alignment horizontal="center" vertical="center" wrapText="1"/>
    </xf>
    <xf numFmtId="1" fontId="6" fillId="10" borderId="1" xfId="22" applyNumberFormat="1" applyFont="1" applyFill="1" applyBorder="1" applyAlignment="1" applyProtection="1">
      <alignment horizontal="center" vertical="center" wrapText="1"/>
    </xf>
    <xf numFmtId="9" fontId="6" fillId="10" borderId="1" xfId="22" applyNumberFormat="1"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3" fillId="7" borderId="28" xfId="0" applyFont="1" applyFill="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3" fillId="18" borderId="20" xfId="0" applyFont="1" applyFill="1" applyBorder="1" applyAlignment="1">
      <alignment horizontal="center" vertical="center" wrapText="1"/>
    </xf>
    <xf numFmtId="0" fontId="3" fillId="18" borderId="28"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9" fontId="3" fillId="5" borderId="9" xfId="21" applyFont="1" applyFill="1" applyBorder="1" applyAlignment="1" applyProtection="1">
      <alignment horizontal="center" vertical="center" wrapText="1"/>
    </xf>
    <xf numFmtId="9" fontId="3" fillId="5" borderId="29" xfId="21" applyFont="1" applyFill="1" applyBorder="1" applyAlignment="1" applyProtection="1">
      <alignment horizontal="center" vertical="center" wrapText="1"/>
    </xf>
    <xf numFmtId="0" fontId="3" fillId="10" borderId="20"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 xfId="0" applyFont="1" applyFill="1" applyBorder="1" applyAlignment="1">
      <alignment horizontal="center" vertical="center" wrapText="1"/>
    </xf>
    <xf numFmtId="9" fontId="3" fillId="12" borderId="9" xfId="21" applyFont="1" applyFill="1" applyBorder="1" applyAlignment="1" applyProtection="1">
      <alignment horizontal="center" vertical="center" wrapText="1"/>
    </xf>
    <xf numFmtId="9" fontId="3" fillId="12" borderId="29" xfId="21"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xf>
    <xf numFmtId="0" fontId="3" fillId="10" borderId="1" xfId="0" applyFont="1" applyFill="1" applyBorder="1" applyAlignment="1" applyProtection="1">
      <alignment horizontal="center" vertical="center" wrapText="1"/>
    </xf>
    <xf numFmtId="9" fontId="3" fillId="10" borderId="20" xfId="21" applyFont="1" applyFill="1" applyBorder="1" applyAlignment="1" applyProtection="1">
      <alignment horizontal="center" vertical="center" wrapText="1"/>
    </xf>
    <xf numFmtId="9" fontId="3" fillId="10" borderId="28" xfId="21" applyFont="1" applyFill="1" applyBorder="1" applyAlignment="1" applyProtection="1">
      <alignment horizontal="center" vertical="center" wrapText="1"/>
    </xf>
    <xf numFmtId="9" fontId="3" fillId="10" borderId="3" xfId="21" applyFont="1" applyFill="1" applyBorder="1" applyAlignment="1" applyProtection="1">
      <alignment horizontal="center" vertical="center" wrapText="1"/>
    </xf>
    <xf numFmtId="0" fontId="6" fillId="0" borderId="20" xfId="0" applyFont="1" applyBorder="1" applyAlignment="1">
      <alignment horizontal="left" vertical="center" wrapText="1"/>
    </xf>
    <xf numFmtId="0" fontId="6" fillId="0" borderId="28" xfId="0" applyFont="1" applyBorder="1" applyAlignment="1">
      <alignment horizontal="left" vertical="center" wrapText="1"/>
    </xf>
    <xf numFmtId="0" fontId="6" fillId="0" borderId="3" xfId="0" applyFont="1" applyBorder="1" applyAlignment="1">
      <alignment horizontal="left" vertical="center" wrapText="1"/>
    </xf>
    <xf numFmtId="0" fontId="3" fillId="9" borderId="1" xfId="0" applyFont="1" applyFill="1" applyBorder="1" applyAlignment="1" applyProtection="1">
      <alignment horizontal="center" vertical="center" wrapText="1"/>
    </xf>
    <xf numFmtId="0" fontId="6" fillId="0" borderId="1" xfId="0" applyFont="1" applyBorder="1"/>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3" fillId="0" borderId="20"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16" borderId="20" xfId="0" applyFont="1" applyFill="1" applyBorder="1" applyAlignment="1" applyProtection="1">
      <alignment horizontal="center" vertical="center" wrapText="1"/>
    </xf>
    <xf numFmtId="0" fontId="3" fillId="16" borderId="28" xfId="0" applyFont="1" applyFill="1" applyBorder="1" applyAlignment="1" applyProtection="1">
      <alignment horizontal="center" vertical="center" wrapText="1"/>
    </xf>
    <xf numFmtId="0" fontId="3" fillId="16" borderId="3"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3" fillId="0" borderId="1" xfId="0" applyFont="1" applyBorder="1" applyAlignment="1">
      <alignment horizontal="center" wrapText="1"/>
    </xf>
    <xf numFmtId="0" fontId="3" fillId="0" borderId="1" xfId="0" applyFont="1" applyBorder="1" applyAlignment="1">
      <alignment horizontal="center"/>
    </xf>
    <xf numFmtId="0" fontId="3" fillId="3" borderId="2" xfId="0" applyFont="1" applyFill="1" applyBorder="1" applyAlignment="1" applyProtection="1">
      <alignment horizontal="left" vertical="center" wrapText="1"/>
    </xf>
    <xf numFmtId="0" fontId="15" fillId="16" borderId="11" xfId="0" applyFont="1" applyFill="1" applyBorder="1" applyAlignment="1">
      <alignment horizontal="center"/>
    </xf>
    <xf numFmtId="0" fontId="15" fillId="16" borderId="12" xfId="0" applyFont="1" applyFill="1" applyBorder="1" applyAlignment="1">
      <alignment horizontal="center"/>
    </xf>
    <xf numFmtId="0" fontId="15" fillId="16" borderId="13" xfId="0" applyFont="1" applyFill="1" applyBorder="1" applyAlignment="1">
      <alignment horizontal="center"/>
    </xf>
    <xf numFmtId="0" fontId="24" fillId="15" borderId="12"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0" fillId="15" borderId="11" xfId="0" applyFill="1" applyBorder="1" applyAlignment="1">
      <alignment horizontal="center" vertical="center" wrapText="1"/>
    </xf>
    <xf numFmtId="0" fontId="0" fillId="15" borderId="10" xfId="0" applyFill="1" applyBorder="1" applyAlignment="1">
      <alignment horizontal="center" vertical="center" wrapText="1"/>
    </xf>
    <xf numFmtId="0" fontId="6" fillId="15" borderId="30" xfId="0" applyFont="1" applyFill="1" applyBorder="1" applyAlignment="1">
      <alignment horizontal="center"/>
    </xf>
    <xf numFmtId="0" fontId="6" fillId="15" borderId="31" xfId="0" applyFont="1" applyFill="1" applyBorder="1" applyAlignment="1">
      <alignment horizontal="center"/>
    </xf>
    <xf numFmtId="0" fontId="6" fillId="15" borderId="32" xfId="0" applyFont="1" applyFill="1" applyBorder="1" applyAlignment="1">
      <alignment horizontal="center"/>
    </xf>
    <xf numFmtId="0" fontId="6" fillId="15" borderId="33" xfId="0" applyFont="1" applyFill="1" applyBorder="1" applyAlignment="1">
      <alignment horizontal="center" vertical="center" wrapText="1"/>
    </xf>
    <xf numFmtId="0" fontId="6" fillId="15" borderId="34" xfId="0" applyFont="1" applyFill="1" applyBorder="1" applyAlignment="1">
      <alignment horizontal="center" vertical="center" wrapText="1"/>
    </xf>
    <xf numFmtId="0" fontId="6" fillId="15" borderId="35" xfId="0" applyFont="1" applyFill="1" applyBorder="1" applyAlignment="1">
      <alignment horizontal="center" vertical="center" wrapText="1"/>
    </xf>
    <xf numFmtId="0" fontId="6" fillId="15" borderId="20" xfId="0" applyFont="1" applyFill="1" applyBorder="1" applyAlignment="1">
      <alignment horizontal="center"/>
    </xf>
    <xf numFmtId="0" fontId="6" fillId="15" borderId="28" xfId="0" applyFont="1" applyFill="1" applyBorder="1" applyAlignment="1">
      <alignment horizontal="center"/>
    </xf>
    <xf numFmtId="0" fontId="6" fillId="15" borderId="3" xfId="0" applyFont="1" applyFill="1" applyBorder="1" applyAlignment="1">
      <alignment horizontal="center"/>
    </xf>
    <xf numFmtId="0" fontId="23" fillId="16" borderId="36" xfId="0" applyFont="1" applyFill="1" applyBorder="1" applyAlignment="1">
      <alignment horizontal="center"/>
    </xf>
    <xf numFmtId="0" fontId="23" fillId="16" borderId="18" xfId="0" applyFont="1" applyFill="1" applyBorder="1" applyAlignment="1">
      <alignment horizontal="center"/>
    </xf>
    <xf numFmtId="0" fontId="23" fillId="16" borderId="37" xfId="0" applyFont="1" applyFill="1" applyBorder="1" applyAlignment="1">
      <alignment horizontal="center"/>
    </xf>
    <xf numFmtId="0" fontId="23" fillId="16" borderId="38" xfId="0" applyFont="1" applyFill="1" applyBorder="1" applyAlignment="1">
      <alignment horizontal="center"/>
    </xf>
    <xf numFmtId="0" fontId="23" fillId="16" borderId="31" xfId="0" applyFont="1" applyFill="1" applyBorder="1" applyAlignment="1">
      <alignment horizontal="center"/>
    </xf>
    <xf numFmtId="0" fontId="23" fillId="16" borderId="39" xfId="0" applyFont="1" applyFill="1" applyBorder="1" applyAlignment="1">
      <alignment horizontal="center"/>
    </xf>
    <xf numFmtId="0" fontId="23" fillId="16" borderId="11" xfId="0" applyFont="1" applyFill="1" applyBorder="1" applyAlignment="1">
      <alignment horizontal="center"/>
    </xf>
    <xf numFmtId="0" fontId="23" fillId="16" borderId="12" xfId="0" applyFont="1" applyFill="1" applyBorder="1" applyAlignment="1">
      <alignment horizontal="center"/>
    </xf>
    <xf numFmtId="0" fontId="23" fillId="16" borderId="13" xfId="0" applyFont="1" applyFill="1" applyBorder="1" applyAlignment="1">
      <alignment horizontal="center"/>
    </xf>
    <xf numFmtId="0" fontId="23" fillId="16" borderId="32" xfId="0" applyFont="1" applyFill="1" applyBorder="1" applyAlignment="1">
      <alignment horizontal="center"/>
    </xf>
    <xf numFmtId="0" fontId="23" fillId="16" borderId="11" xfId="0" applyFont="1" applyFill="1" applyBorder="1" applyAlignment="1">
      <alignment horizontal="center" vertical="center" wrapText="1"/>
    </xf>
    <xf numFmtId="0" fontId="23" fillId="16" borderId="12" xfId="0"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40" xfId="0" applyFont="1" applyFill="1" applyBorder="1" applyAlignment="1">
      <alignment horizontal="center" vertical="center" wrapText="1"/>
    </xf>
    <xf numFmtId="0" fontId="23" fillId="16" borderId="41" xfId="0" applyFont="1" applyFill="1" applyBorder="1" applyAlignment="1">
      <alignment horizontal="center" vertical="center" wrapText="1"/>
    </xf>
    <xf numFmtId="0" fontId="23" fillId="16" borderId="33" xfId="0" applyFont="1" applyFill="1" applyBorder="1" applyAlignment="1">
      <alignment horizontal="center" vertical="center" wrapText="1"/>
    </xf>
  </cellXfs>
  <cellStyles count="31">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xfId="8" builtinId="3"/>
    <cellStyle name="Millares 2" xfId="9"/>
    <cellStyle name="Millares 2 2" xfId="10"/>
    <cellStyle name="Normal" xfId="0" builtinId="0"/>
    <cellStyle name="Normal 2" xfId="11"/>
    <cellStyle name="Normal 2 2" xfId="12"/>
    <cellStyle name="Normal 2 2 2" xfId="13"/>
    <cellStyle name="Normal 2 2_Plan de Acción 2012 Seguimiento Sept" xfId="14"/>
    <cellStyle name="Normal 2 3" xfId="15"/>
    <cellStyle name="Normal 2 3 2" xfId="16"/>
    <cellStyle name="Normal 2 3_Plan de Acción 2012 Seguimiento Sept" xfId="17"/>
    <cellStyle name="Normal 2 4" xfId="18"/>
    <cellStyle name="Normal_Propuesta Plan de Acción Versión 2.0 OCI" xfId="19"/>
    <cellStyle name="Normal_Propuesta Plan de Acción Versión 2.0 R.F. y J.C." xfId="20"/>
    <cellStyle name="Porcentaje" xfId="21" builtinId="5"/>
    <cellStyle name="Porcentaje 2" xfId="22"/>
    <cellStyle name="Porcentaje 2 2" xfId="23"/>
    <cellStyle name="Porcentaje 3" xfId="24"/>
    <cellStyle name="Porcentaje 3 2" xfId="25"/>
    <cellStyle name="Porcentaje 4" xfId="26"/>
    <cellStyle name="Porcentaje 4 2" xfId="27"/>
    <cellStyle name="Porcentaje 5" xfId="28"/>
    <cellStyle name="Porcentaje 6" xfId="29"/>
    <cellStyle name="Porcentaje 6 2" xfId="30"/>
  </cellStyles>
  <dxfs count="34">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05F-41E6-8CFF-DF45AC5F7303}"/>
            </c:ext>
          </c:extLst>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extLst>
            <c:ext xmlns:c16="http://schemas.microsoft.com/office/drawing/2014/chart" uri="{C3380CC4-5D6E-409C-BE32-E72D297353CC}">
              <c16:uniqueId val="{00000001-605F-41E6-8CFF-DF45AC5F7303}"/>
            </c:ext>
          </c:extLst>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c:ext xmlns:c16="http://schemas.microsoft.com/office/drawing/2014/chart" uri="{C3380CC4-5D6E-409C-BE32-E72D297353CC}">
              <c16:uniqueId val="{00000002-605F-41E6-8CFF-DF45AC5F7303}"/>
            </c:ext>
          </c:extLst>
        </c:ser>
        <c:dLbls>
          <c:showLegendKey val="0"/>
          <c:showVal val="0"/>
          <c:showCatName val="0"/>
          <c:showSerName val="0"/>
          <c:showPercent val="0"/>
          <c:showBubbleSize val="0"/>
        </c:dLbls>
        <c:marker val="1"/>
        <c:smooth val="0"/>
        <c:axId val="1502521071"/>
        <c:axId val="1"/>
      </c:lineChart>
      <c:catAx>
        <c:axId val="1502521071"/>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502521071"/>
        <c:crosses val="autoZero"/>
        <c:crossBetween val="between"/>
      </c:valAx>
      <c:spPr>
        <a:solidFill>
          <a:srgbClr val="C0C0C0"/>
        </a:solidFill>
        <a:ln w="12700">
          <a:solidFill>
            <a:srgbClr val="808080"/>
          </a:solidFill>
          <a:prstDash val="solid"/>
        </a:ln>
      </c:spPr>
    </c:plotArea>
    <c:legend>
      <c:legendPos val="r"/>
      <c:layout>
        <c:manualLayout>
          <c:xMode val="edge"/>
          <c:yMode val="edge"/>
          <c:x val="0.83053417757808523"/>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4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878" name="Chart 8">
          <a:extLst>
            <a:ext uri="{FF2B5EF4-FFF2-40B4-BE49-F238E27FC236}">
              <a16:creationId xmlns:a16="http://schemas.microsoft.com/office/drawing/2014/main" id="{DEC17620-507B-44D9-9F8E-EFB6E65DAD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381000</xdr:colOff>
      <xdr:row>0</xdr:row>
      <xdr:rowOff>0</xdr:rowOff>
    </xdr:to>
    <xdr:pic>
      <xdr:nvPicPr>
        <xdr:cNvPr id="4248697" name="Picture 1" descr="logo nuevo contraloria">
          <a:extLst>
            <a:ext uri="{FF2B5EF4-FFF2-40B4-BE49-F238E27FC236}">
              <a16:creationId xmlns:a16="http://schemas.microsoft.com/office/drawing/2014/main" id="{9A1A3F07-FB46-498F-9A4D-51EA5DDBD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9050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381000</xdr:colOff>
      <xdr:row>0</xdr:row>
      <xdr:rowOff>0</xdr:rowOff>
    </xdr:to>
    <xdr:pic>
      <xdr:nvPicPr>
        <xdr:cNvPr id="4248698" name="Picture 2" descr="logo nuevo contraloria">
          <a:extLst>
            <a:ext uri="{FF2B5EF4-FFF2-40B4-BE49-F238E27FC236}">
              <a16:creationId xmlns:a16="http://schemas.microsoft.com/office/drawing/2014/main" id="{658C657F-B2C6-451E-9E54-5D1EECC14F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9050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647700</xdr:colOff>
      <xdr:row>0</xdr:row>
      <xdr:rowOff>0</xdr:rowOff>
    </xdr:to>
    <xdr:pic>
      <xdr:nvPicPr>
        <xdr:cNvPr id="4248699" name="Picture 3" descr="logo nuevo contraloria">
          <a:extLst>
            <a:ext uri="{FF2B5EF4-FFF2-40B4-BE49-F238E27FC236}">
              <a16:creationId xmlns:a16="http://schemas.microsoft.com/office/drawing/2014/main" id="{BE290F8B-84EE-408C-842D-C53ABB862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90500"/>
          <a:ext cx="647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647700</xdr:colOff>
      <xdr:row>0</xdr:row>
      <xdr:rowOff>0</xdr:rowOff>
    </xdr:to>
    <xdr:pic>
      <xdr:nvPicPr>
        <xdr:cNvPr id="4248700" name="Picture 7" descr="logo nuevo contraloria">
          <a:extLst>
            <a:ext uri="{FF2B5EF4-FFF2-40B4-BE49-F238E27FC236}">
              <a16:creationId xmlns:a16="http://schemas.microsoft.com/office/drawing/2014/main" id="{4332A434-F4E5-4605-B4E5-DD7B64E40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90500"/>
          <a:ext cx="647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0</xdr:row>
      <xdr:rowOff>66675</xdr:rowOff>
    </xdr:from>
    <xdr:to>
      <xdr:col>2</xdr:col>
      <xdr:colOff>533400</xdr:colOff>
      <xdr:row>2</xdr:row>
      <xdr:rowOff>142875</xdr:rowOff>
    </xdr:to>
    <xdr:pic>
      <xdr:nvPicPr>
        <xdr:cNvPr id="4248701" name="Picture 82" descr="logo nuevo contraloria">
          <a:extLst>
            <a:ext uri="{FF2B5EF4-FFF2-40B4-BE49-F238E27FC236}">
              <a16:creationId xmlns:a16="http://schemas.microsoft.com/office/drawing/2014/main" id="{426B66C2-5436-421E-B64E-836BC89A2D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66675"/>
          <a:ext cx="10572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685799</xdr:colOff>
      <xdr:row>10</xdr:row>
      <xdr:rowOff>723900</xdr:rowOff>
    </xdr:from>
    <xdr:ext cx="11105823" cy="2440476"/>
    <xdr:sp macro="" textlink="">
      <xdr:nvSpPr>
        <xdr:cNvPr id="7" name="Rectángulo 6">
          <a:extLst>
            <a:ext uri="{FF2B5EF4-FFF2-40B4-BE49-F238E27FC236}">
              <a16:creationId xmlns:a16="http://schemas.microsoft.com/office/drawing/2014/main" id="{1CD55ABC-93B4-4FB2-B9C5-E75CE210B1DD}"/>
            </a:ext>
          </a:extLst>
        </xdr:cNvPr>
        <xdr:cNvSpPr/>
      </xdr:nvSpPr>
      <xdr:spPr>
        <a:xfrm rot="19983748">
          <a:off x="1447799" y="54102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342899</xdr:colOff>
      <xdr:row>18</xdr:row>
      <xdr:rowOff>0</xdr:rowOff>
    </xdr:from>
    <xdr:ext cx="11105823" cy="2440476"/>
    <xdr:sp macro="" textlink="">
      <xdr:nvSpPr>
        <xdr:cNvPr id="8" name="Rectángulo 7">
          <a:extLst>
            <a:ext uri="{FF2B5EF4-FFF2-40B4-BE49-F238E27FC236}">
              <a16:creationId xmlns:a16="http://schemas.microsoft.com/office/drawing/2014/main" id="{5BCC7B8B-1C78-4C3E-8535-62969BAFD010}"/>
            </a:ext>
          </a:extLst>
        </xdr:cNvPr>
        <xdr:cNvSpPr/>
      </xdr:nvSpPr>
      <xdr:spPr>
        <a:xfrm rot="19983748">
          <a:off x="1828799" y="159258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381000</xdr:colOff>
      <xdr:row>25</xdr:row>
      <xdr:rowOff>1447800</xdr:rowOff>
    </xdr:from>
    <xdr:ext cx="11105823" cy="2440476"/>
    <xdr:sp macro="" textlink="">
      <xdr:nvSpPr>
        <xdr:cNvPr id="9" name="Rectángulo 8">
          <a:extLst>
            <a:ext uri="{FF2B5EF4-FFF2-40B4-BE49-F238E27FC236}">
              <a16:creationId xmlns:a16="http://schemas.microsoft.com/office/drawing/2014/main" id="{5E92688B-98F8-4568-904B-9C9B09057B43}"/>
            </a:ext>
          </a:extLst>
        </xdr:cNvPr>
        <xdr:cNvSpPr/>
      </xdr:nvSpPr>
      <xdr:spPr>
        <a:xfrm rot="19983748">
          <a:off x="1866900" y="267462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723900</xdr:colOff>
      <xdr:row>33</xdr:row>
      <xdr:rowOff>38100</xdr:rowOff>
    </xdr:from>
    <xdr:ext cx="11105823" cy="2440476"/>
    <xdr:sp macro="" textlink="">
      <xdr:nvSpPr>
        <xdr:cNvPr id="10" name="Rectángulo 9">
          <a:extLst>
            <a:ext uri="{FF2B5EF4-FFF2-40B4-BE49-F238E27FC236}">
              <a16:creationId xmlns:a16="http://schemas.microsoft.com/office/drawing/2014/main" id="{953087B4-936B-4C87-9FB1-7577B34D5A8A}"/>
            </a:ext>
          </a:extLst>
        </xdr:cNvPr>
        <xdr:cNvSpPr/>
      </xdr:nvSpPr>
      <xdr:spPr>
        <a:xfrm rot="19983748">
          <a:off x="2209800" y="377571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0</xdr:colOff>
      <xdr:row>39</xdr:row>
      <xdr:rowOff>571500</xdr:rowOff>
    </xdr:from>
    <xdr:ext cx="11105823" cy="2440476"/>
    <xdr:sp macro="" textlink="">
      <xdr:nvSpPr>
        <xdr:cNvPr id="11" name="Rectángulo 10">
          <a:extLst>
            <a:ext uri="{FF2B5EF4-FFF2-40B4-BE49-F238E27FC236}">
              <a16:creationId xmlns:a16="http://schemas.microsoft.com/office/drawing/2014/main" id="{43F14FC4-CB58-4009-B282-73CCAE9650B8}"/>
            </a:ext>
          </a:extLst>
        </xdr:cNvPr>
        <xdr:cNvSpPr/>
      </xdr:nvSpPr>
      <xdr:spPr>
        <a:xfrm rot="19983748">
          <a:off x="2247900" y="485013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304800</xdr:colOff>
      <xdr:row>43</xdr:row>
      <xdr:rowOff>923925</xdr:rowOff>
    </xdr:from>
    <xdr:ext cx="11105823" cy="2430906"/>
    <xdr:sp macro="" textlink="">
      <xdr:nvSpPr>
        <xdr:cNvPr id="12" name="Rectángulo 11">
          <a:extLst>
            <a:ext uri="{FF2B5EF4-FFF2-40B4-BE49-F238E27FC236}">
              <a16:creationId xmlns:a16="http://schemas.microsoft.com/office/drawing/2014/main" id="{7D26CD7C-5116-4B89-9408-4A497EB37CD9}"/>
            </a:ext>
          </a:extLst>
        </xdr:cNvPr>
        <xdr:cNvSpPr/>
      </xdr:nvSpPr>
      <xdr:spPr>
        <a:xfrm rot="19983748">
          <a:off x="2552700" y="590931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76201</xdr:colOff>
      <xdr:row>49</xdr:row>
      <xdr:rowOff>457199</xdr:rowOff>
    </xdr:from>
    <xdr:ext cx="11105823" cy="2440476"/>
    <xdr:sp macro="" textlink="">
      <xdr:nvSpPr>
        <xdr:cNvPr id="13" name="Rectángulo 12">
          <a:extLst>
            <a:ext uri="{FF2B5EF4-FFF2-40B4-BE49-F238E27FC236}">
              <a16:creationId xmlns:a16="http://schemas.microsoft.com/office/drawing/2014/main" id="{ED784BB7-73ED-4086-A956-4B621F6FF0E5}"/>
            </a:ext>
          </a:extLst>
        </xdr:cNvPr>
        <xdr:cNvSpPr/>
      </xdr:nvSpPr>
      <xdr:spPr>
        <a:xfrm rot="19983748">
          <a:off x="2324101" y="6968489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533400</xdr:colOff>
      <xdr:row>57</xdr:row>
      <xdr:rowOff>114300</xdr:rowOff>
    </xdr:from>
    <xdr:ext cx="11105823" cy="2440476"/>
    <xdr:sp macro="" textlink="">
      <xdr:nvSpPr>
        <xdr:cNvPr id="14" name="Rectángulo 13">
          <a:extLst>
            <a:ext uri="{FF2B5EF4-FFF2-40B4-BE49-F238E27FC236}">
              <a16:creationId xmlns:a16="http://schemas.microsoft.com/office/drawing/2014/main" id="{68D5E3D4-7F33-460C-9AAD-8EFB8C63ECE7}"/>
            </a:ext>
          </a:extLst>
        </xdr:cNvPr>
        <xdr:cNvSpPr/>
      </xdr:nvSpPr>
      <xdr:spPr>
        <a:xfrm rot="19983748">
          <a:off x="2019300" y="805815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190500</xdr:colOff>
      <xdr:row>65</xdr:row>
      <xdr:rowOff>1219200</xdr:rowOff>
    </xdr:from>
    <xdr:ext cx="11105823" cy="2440476"/>
    <xdr:sp macro="" textlink="">
      <xdr:nvSpPr>
        <xdr:cNvPr id="15" name="Rectángulo 14">
          <a:extLst>
            <a:ext uri="{FF2B5EF4-FFF2-40B4-BE49-F238E27FC236}">
              <a16:creationId xmlns:a16="http://schemas.microsoft.com/office/drawing/2014/main" id="{45D573F7-9E23-4FFA-8497-2CD52B37BAD8}"/>
            </a:ext>
          </a:extLst>
        </xdr:cNvPr>
        <xdr:cNvSpPr/>
      </xdr:nvSpPr>
      <xdr:spPr>
        <a:xfrm rot="19983748">
          <a:off x="1676400" y="920877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609600</xdr:colOff>
      <xdr:row>72</xdr:row>
      <xdr:rowOff>647699</xdr:rowOff>
    </xdr:from>
    <xdr:ext cx="11105823" cy="2440476"/>
    <xdr:sp macro="" textlink="">
      <xdr:nvSpPr>
        <xdr:cNvPr id="16" name="Rectángulo 15">
          <a:extLst>
            <a:ext uri="{FF2B5EF4-FFF2-40B4-BE49-F238E27FC236}">
              <a16:creationId xmlns:a16="http://schemas.microsoft.com/office/drawing/2014/main" id="{2B59631B-B92C-490A-B4EE-13AF1AD16302}"/>
            </a:ext>
          </a:extLst>
        </xdr:cNvPr>
        <xdr:cNvSpPr/>
      </xdr:nvSpPr>
      <xdr:spPr>
        <a:xfrm rot="19983748">
          <a:off x="2095500" y="10153649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609600</xdr:colOff>
      <xdr:row>78</xdr:row>
      <xdr:rowOff>876299</xdr:rowOff>
    </xdr:from>
    <xdr:ext cx="11105823" cy="2440476"/>
    <xdr:sp macro="" textlink="">
      <xdr:nvSpPr>
        <xdr:cNvPr id="17" name="Rectángulo 16">
          <a:extLst>
            <a:ext uri="{FF2B5EF4-FFF2-40B4-BE49-F238E27FC236}">
              <a16:creationId xmlns:a16="http://schemas.microsoft.com/office/drawing/2014/main" id="{9F42BCA1-36CD-4642-B608-77D6A06FFED4}"/>
            </a:ext>
          </a:extLst>
        </xdr:cNvPr>
        <xdr:cNvSpPr/>
      </xdr:nvSpPr>
      <xdr:spPr>
        <a:xfrm rot="19983748">
          <a:off x="2095500" y="11140439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609600</xdr:colOff>
      <xdr:row>85</xdr:row>
      <xdr:rowOff>114300</xdr:rowOff>
    </xdr:from>
    <xdr:ext cx="11105823" cy="2440476"/>
    <xdr:sp macro="" textlink="">
      <xdr:nvSpPr>
        <xdr:cNvPr id="18" name="Rectángulo 17">
          <a:extLst>
            <a:ext uri="{FF2B5EF4-FFF2-40B4-BE49-F238E27FC236}">
              <a16:creationId xmlns:a16="http://schemas.microsoft.com/office/drawing/2014/main" id="{65D9EA64-0CED-46CE-BB89-408B33CDB4B3}"/>
            </a:ext>
          </a:extLst>
        </xdr:cNvPr>
        <xdr:cNvSpPr/>
      </xdr:nvSpPr>
      <xdr:spPr>
        <a:xfrm rot="19983748">
          <a:off x="2095500" y="1215009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UIS JAIME CAMPOS BELLO" refreshedDate="43073.625489699072" createdVersion="1" refreshedVersion="4" recordCount="84" upgradeOnRefresh="1">
  <cacheSource type="worksheet">
    <worksheetSource ref="A8:O90" sheet="BASE PLAN DE ACCION "/>
  </cacheSource>
  <cacheFields count="15">
    <cacheField name="3" numFmtId="0">
      <sharedItems containsSemiMixedTypes="0" containsString="0" containsNumber="1" containsInteger="1"/>
    </cacheField>
    <cacheField name="Objetivo_x000a_(4)" numFmtId="0">
      <sharedItems containsString="0" containsBlank="1" containsNumber="1" containsInteger="1" minValue="1" maxValue="5" count="6">
        <m/>
        <n v="3"/>
        <n v="2"/>
        <n v="1"/>
        <n v="4"/>
        <n v="5"/>
      </sharedItems>
    </cacheField>
    <cacheField name="Estrategia_x000a_(5)" numFmtId="0">
      <sharedItems containsBlank="1" containsMixedTypes="1" containsNumber="1" minValue="1.1000000000000001" maxValue="5.0999999999999996" count="21">
        <m/>
        <n v="3.1"/>
        <n v="2.2999999999999998"/>
        <n v="2.1"/>
        <n v="2.2000000000000002"/>
        <n v="2.4"/>
        <n v="1.4"/>
        <n v="1.3"/>
        <n v="1.1000000000000001"/>
        <s v="1,1 y 1,2"/>
        <n v="1.5"/>
        <n v="1.2"/>
        <n v="4.0999999999999996"/>
        <n v="4.2"/>
        <n v="4.3"/>
        <n v="4.4000000000000004"/>
        <n v="4.5"/>
        <n v="5.0999999999999996"/>
        <s v="5.2"/>
        <s v="5.3"/>
        <n v="3.2"/>
      </sharedItems>
    </cacheField>
    <cacheField name="Proceso_x000a_(6)" numFmtId="0">
      <sharedItems containsBlank="1" count="16">
        <m/>
        <s v="Direccionamiento Estratégico"/>
        <s v="Paricipación Ciudadana y Comunicación con las Partes Interesadas"/>
        <s v="Proceso  Estudios de Economía y Política Pública"/>
        <s v="PVCGF"/>
        <s v="Responsabilidad Fiscal y Jurisdicción Coactiva"/>
        <s v="Gestión Jurídica"/>
        <s v="Gestión del Talento Humano"/>
        <s v="Gestión Administrativa y Financiera"/>
        <s v="Gestión de Tecnologías de la Información y las Comunicaciones"/>
        <s v="Gestion Documental"/>
        <s v="Evaluación y Mejora "/>
        <s v="Gestión del Talento_x000a_Humano_x000a_- Subproceso de Bienestar_x000a__x000a_- Subproceso del Sistema Gestión de Seguridad y Salud en el Trabajo" u="1"/>
        <s v="Gestión de Tecnologías de la Información" u="1"/>
        <s v="Gestión del Talento_x000a_Humano" u="1"/>
        <s v="Vigilancia y Control a la Gestión Fiscal " u="1"/>
      </sharedItems>
    </cacheField>
    <cacheField name="Dependencia responsable_x000a_(7)" numFmtId="0">
      <sharedItems containsString="0"/>
    </cacheField>
    <cacheField name="Actividad (8)" numFmtId="0">
      <sharedItems containsString="0"/>
    </cacheField>
    <cacheField name="Fecha de ejecución_x000a_(9)" numFmtId="0">
      <sharedItems containsNonDate="0" containsDate="1" containsString="0"/>
    </cacheField>
    <cacheField name="TIPO_x000a_Eficacia_x000a_Efectividad Eficiencia _x000a_(10)" numFmtId="0">
      <sharedItems containsString="0"/>
    </cacheField>
    <cacheField name="Nombre_x000a_(11)" numFmtId="0">
      <sharedItems containsString="0"/>
    </cacheField>
    <cacheField name="Objetivo_x000a_(12)" numFmtId="0">
      <sharedItems containsString="0"/>
    </cacheField>
    <cacheField name="Fórmula_x000a_(13)" numFmtId="0">
      <sharedItems containsString="0"/>
    </cacheField>
    <cacheField name="Unidad de medida_x000a_(14)" numFmtId="0">
      <sharedItems containsString="0"/>
    </cacheField>
    <cacheField name="Línea base_x000a_(15)" numFmtId="0">
      <sharedItems containsString="0" containsNumber="1"/>
    </cacheField>
    <cacheField name="Meta Anual_x000a_(16)" numFmtId="0">
      <sharedItems containsString="0" containsNumber="1"/>
    </cacheField>
    <cacheField name="Metas de periodo (17)"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UIS JAIME CAMPOS BELLO" refreshedDate="43111.687222337961" createdVersion="1" refreshedVersion="4" recordCount="82" upgradeOnRefresh="1">
  <cacheSource type="worksheet">
    <worksheetSource ref="B8:N90" sheet="BASE PLAN DE ACCION "/>
  </cacheSource>
  <cacheFields count="13">
    <cacheField name="Objetivo_x000a_(4)" numFmtId="0">
      <sharedItems containsString="0" containsNumber="1" containsInteger="1"/>
    </cacheField>
    <cacheField name="Estrategia_x000a_(5)" numFmtId="0">
      <sharedItems containsString="0" containsNumber="1"/>
    </cacheField>
    <cacheField name="Proceso_x000a_(6)" numFmtId="0">
      <sharedItems containsBlank="1" count="14">
        <m/>
        <s v="Direccionamiento Estratégico"/>
        <s v="Paricipación Ciudadana y Comunicación con las Partes Interesadas"/>
        <s v="Proceso  Estudios de Economía y Política Pública"/>
        <s v="PVCGF"/>
        <s v="Responsabilidad Fiscal y Jurisdicción Coactiva"/>
        <s v="Gestión Jurídica"/>
        <s v="Gestión del Talento Humano"/>
        <s v="Gestión Administrativa y Financiera"/>
        <s v="Gestión de Tecnologías de la Información y las Comunicaciones"/>
        <s v="Gestion Documental"/>
        <s v="Evaluación y Mejora "/>
        <s v="Gestión de Tecnologías de la Información" u="1"/>
        <s v="Vigilancia y Control a la Gestión Fiscal " u="1"/>
      </sharedItems>
    </cacheField>
    <cacheField name="Dependencia responsable_x000a_(7)" numFmtId="0">
      <sharedItems containsString="0"/>
    </cacheField>
    <cacheField name="Actividad (8)" numFmtId="0">
      <sharedItems containsString="0"/>
    </cacheField>
    <cacheField name="Fecha de ejecución_x000a_(9)" numFmtId="0">
      <sharedItems containsNonDate="0" containsDate="1" containsString="0"/>
    </cacheField>
    <cacheField name="TIPO_x000a_Eficacia_x000a_Efectividad Eficiencia _x000a_(10)" numFmtId="0">
      <sharedItems containsBlank="1" count="5">
        <m/>
        <s v="Efectividad"/>
        <s v="Eficacia"/>
        <s v="Eficacia "/>
        <s v="Eficiencia"/>
      </sharedItems>
    </cacheField>
    <cacheField name="Nombre_x000a_(11)" numFmtId="0">
      <sharedItems containsString="0"/>
    </cacheField>
    <cacheField name="Objetivo_x000a_(12)" numFmtId="0">
      <sharedItems containsString="0"/>
    </cacheField>
    <cacheField name="Fórmula_x000a_(13)" numFmtId="0">
      <sharedItems containsString="0"/>
    </cacheField>
    <cacheField name="Unidad de medida_x000a_(14)" numFmtId="0">
      <sharedItems containsString="0"/>
    </cacheField>
    <cacheField name="Línea base_x000a_(15)" numFmtId="0">
      <sharedItems containsString="0" containsNumber="1"/>
    </cacheField>
    <cacheField name="Meta Anual_x000a_(16)" numFmtId="0">
      <sharedItems containsString="0" containsNumber="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4"/>
</file>

<file path=xl/pivotCache/pivotCacheRecords2.xml><?xml version="1.0" encoding="utf-8"?>
<pivotCacheRecords xmlns="http://schemas.openxmlformats.org/spreadsheetml/2006/main" xmlns:r="http://schemas.openxmlformats.org/officeDocument/2006/relationships" count="82"/>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A3:H17" firstHeaderRow="1" firstDataRow="2" firstDataCol="1"/>
  <pivotFields count="15">
    <pivotField compact="0" outline="0" subtotalTop="0" showAll="0" includeNewItemsInFilter="1"/>
    <pivotField axis="axisCol" dataField="1" compact="0" outline="0" subtotalTop="0" showAll="0" includeNewItemsInFilter="1">
      <items count="7">
        <item x="3"/>
        <item x="2"/>
        <item x="1"/>
        <item x="4"/>
        <item x="0"/>
        <item x="5"/>
        <item t="default"/>
      </items>
    </pivotField>
    <pivotField compact="0" outline="0" subtotalTop="0" showAll="0" includeNewItemsInFilter="1"/>
    <pivotField axis="axisRow" compact="0" outline="0" subtotalTop="0" showAll="0" includeNewItemsInFilter="1">
      <items count="17">
        <item x="1"/>
        <item x="11"/>
        <item x="8"/>
        <item m="1" x="13"/>
        <item x="7"/>
        <item x="10"/>
        <item x="6"/>
        <item x="2"/>
        <item x="3"/>
        <item x="5"/>
        <item m="1" x="15"/>
        <item x="0"/>
        <item m="1" x="14"/>
        <item m="1" x="12"/>
        <item x="9"/>
        <item x="4"/>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3"/>
  </rowFields>
  <rowItems count="13">
    <i>
      <x/>
    </i>
    <i>
      <x v="1"/>
    </i>
    <i>
      <x v="2"/>
    </i>
    <i>
      <x v="4"/>
    </i>
    <i>
      <x v="5"/>
    </i>
    <i>
      <x v="6"/>
    </i>
    <i>
      <x v="7"/>
    </i>
    <i>
      <x v="8"/>
    </i>
    <i>
      <x v="9"/>
    </i>
    <i>
      <x v="11"/>
    </i>
    <i>
      <x v="14"/>
    </i>
    <i>
      <x v="15"/>
    </i>
    <i t="grand">
      <x/>
    </i>
  </rowItems>
  <colFields count="1">
    <field x="1"/>
  </colFields>
  <colItems count="7">
    <i>
      <x/>
    </i>
    <i>
      <x v="1"/>
    </i>
    <i>
      <x v="2"/>
    </i>
    <i>
      <x v="3"/>
    </i>
    <i>
      <x v="4"/>
    </i>
    <i>
      <x v="5"/>
    </i>
    <i t="grand">
      <x/>
    </i>
  </colItems>
  <dataFields count="1">
    <dataField name="Cuenta de Objetivo_x000a_(4)" fld="1"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Tabla dinámica3" cacheId="0"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A3:W17" firstHeaderRow="1" firstDataRow="2" firstDataCol="1"/>
  <pivotFields count="15">
    <pivotField compact="0" outline="0" subtotalTop="0" showAll="0" includeNewItemsInFilter="1"/>
    <pivotField compact="0" outline="0" subtotalTop="0" showAll="0" includeNewItemsInFilter="1"/>
    <pivotField axis="axisCol" compact="0" outline="0" subtotalTop="0" showAll="0" includeNewItemsInFilter="1">
      <items count="22">
        <item x="11"/>
        <item x="7"/>
        <item x="6"/>
        <item x="3"/>
        <item x="4"/>
        <item x="2"/>
        <item x="5"/>
        <item x="1"/>
        <item x="20"/>
        <item x="16"/>
        <item x="0"/>
        <item x="12"/>
        <item x="13"/>
        <item x="14"/>
        <item x="15"/>
        <item x="17"/>
        <item x="18"/>
        <item x="19"/>
        <item x="8"/>
        <item x="10"/>
        <item x="9"/>
        <item t="default"/>
      </items>
    </pivotField>
    <pivotField axis="axisRow" compact="0" outline="0" subtotalTop="0" showAll="0" includeNewItemsInFilter="1">
      <items count="17">
        <item x="1"/>
        <item x="11"/>
        <item x="8"/>
        <item m="1" x="13"/>
        <item x="7"/>
        <item x="10"/>
        <item x="6"/>
        <item x="2"/>
        <item x="3"/>
        <item x="5"/>
        <item m="1" x="15"/>
        <item x="0"/>
        <item m="1" x="14"/>
        <item m="1" x="12"/>
        <item x="9"/>
        <item x="4"/>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3"/>
  </rowFields>
  <rowItems count="13">
    <i>
      <x/>
    </i>
    <i>
      <x v="1"/>
    </i>
    <i>
      <x v="2"/>
    </i>
    <i>
      <x v="4"/>
    </i>
    <i>
      <x v="5"/>
    </i>
    <i>
      <x v="6"/>
    </i>
    <i>
      <x v="7"/>
    </i>
    <i>
      <x v="8"/>
    </i>
    <i>
      <x v="9"/>
    </i>
    <i>
      <x v="11"/>
    </i>
    <i>
      <x v="14"/>
    </i>
    <i>
      <x v="15"/>
    </i>
    <i t="grand">
      <x/>
    </i>
  </rowItems>
  <colFields count="1">
    <field x="2"/>
  </colFields>
  <colItems count="22">
    <i>
      <x/>
    </i>
    <i>
      <x v="1"/>
    </i>
    <i>
      <x v="2"/>
    </i>
    <i>
      <x v="3"/>
    </i>
    <i>
      <x v="4"/>
    </i>
    <i>
      <x v="5"/>
    </i>
    <i>
      <x v="6"/>
    </i>
    <i>
      <x v="7"/>
    </i>
    <i>
      <x v="8"/>
    </i>
    <i>
      <x v="9"/>
    </i>
    <i>
      <x v="10"/>
    </i>
    <i>
      <x v="11"/>
    </i>
    <i>
      <x v="12"/>
    </i>
    <i>
      <x v="13"/>
    </i>
    <i>
      <x v="14"/>
    </i>
    <i>
      <x v="15"/>
    </i>
    <i>
      <x v="16"/>
    </i>
    <i>
      <x v="17"/>
    </i>
    <i>
      <x v="18"/>
    </i>
    <i>
      <x v="19"/>
    </i>
    <i>
      <x v="20"/>
    </i>
    <i t="grand">
      <x/>
    </i>
  </colItems>
  <dataFields count="1">
    <dataField name="Cuenta de Actividad (8)" fld="5" subtotal="count" baseField="0" baseItem="0"/>
  </dataFields>
  <formats count="2">
    <format dxfId="33">
      <pivotArea outline="0" fieldPosition="0">
        <references count="1">
          <reference field="3" count="1" selected="0">
            <x v="15"/>
          </reference>
        </references>
      </pivotArea>
    </format>
    <format dxfId="32">
      <pivotArea dataOnly="0" labelOnly="1" outline="0" fieldPosition="0">
        <references count="1">
          <reference field="3" count="1">
            <x v="15"/>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Tabla dinámica8" cacheId="1"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A3:G17" firstHeaderRow="1" firstDataRow="2" firstDataCol="1"/>
  <pivotFields count="13">
    <pivotField compact="0" outline="0" subtotalTop="0" showAll="0" includeNewItemsInFilter="1"/>
    <pivotField compact="0" outline="0" subtotalTop="0" showAll="0" includeNewItemsInFilter="1"/>
    <pivotField axis="axisRow" compact="0" outline="0" subtotalTop="0" showAll="0" includeNewItemsInFilter="1">
      <items count="15">
        <item x="1"/>
        <item x="11"/>
        <item x="8"/>
        <item m="1" x="12"/>
        <item x="7"/>
        <item x="10"/>
        <item x="6"/>
        <item x="2"/>
        <item x="3"/>
        <item x="5"/>
        <item m="1" x="13"/>
        <item x="0"/>
        <item x="9"/>
        <item x="4"/>
        <item t="default"/>
      </items>
    </pivotField>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6">
        <item x="1"/>
        <item x="2"/>
        <item x="3"/>
        <item x="4"/>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2"/>
  </rowFields>
  <rowItems count="13">
    <i>
      <x/>
    </i>
    <i>
      <x v="1"/>
    </i>
    <i>
      <x v="2"/>
    </i>
    <i>
      <x v="4"/>
    </i>
    <i>
      <x v="5"/>
    </i>
    <i>
      <x v="6"/>
    </i>
    <i>
      <x v="7"/>
    </i>
    <i>
      <x v="8"/>
    </i>
    <i>
      <x v="9"/>
    </i>
    <i>
      <x v="11"/>
    </i>
    <i>
      <x v="12"/>
    </i>
    <i>
      <x v="13"/>
    </i>
    <i t="grand">
      <x/>
    </i>
  </rowItems>
  <colFields count="1">
    <field x="6"/>
  </colFields>
  <colItems count="6">
    <i>
      <x/>
    </i>
    <i>
      <x v="1"/>
    </i>
    <i>
      <x v="2"/>
    </i>
    <i>
      <x v="3"/>
    </i>
    <i>
      <x v="4"/>
    </i>
    <i t="grand">
      <x/>
    </i>
  </colItems>
  <dataFields count="1">
    <dataField name="Cuenta de TIPO_x000a_Eficacia_x000a_Efectividad Eficiencia _x000a_(10)" fld="6" subtotal="count" baseField="0" baseItem="0"/>
  </dataFields>
  <formats count="2">
    <format dxfId="31">
      <pivotArea outline="0" fieldPosition="0">
        <references count="1">
          <reference field="2" count="1" selected="0">
            <x v="13"/>
          </reference>
        </references>
      </pivotArea>
    </format>
    <format dxfId="30">
      <pivotArea dataOnly="0" labelOnly="1" outline="0" fieldPosition="0">
        <references count="1">
          <reference field="2" count="1">
            <x v="1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44951</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sheetCalcPr fullCalcOnLoad="1"/>
  <phoneticPr fontId="2"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18"/>
  <sheetViews>
    <sheetView workbookViewId="0">
      <selection activeCell="L26" sqref="L26"/>
    </sheetView>
  </sheetViews>
  <sheetFormatPr baseColWidth="10" defaultRowHeight="12.75" x14ac:dyDescent="0.2"/>
  <cols>
    <col min="2" max="2" width="38.85546875" customWidth="1"/>
    <col min="3" max="3" width="5.28515625" customWidth="1"/>
    <col min="4" max="4" width="5.42578125" style="152" customWidth="1"/>
    <col min="5" max="5" width="6.7109375" style="152" customWidth="1"/>
    <col min="6" max="7" width="8.85546875" style="152" customWidth="1"/>
    <col min="8" max="8" width="7.28515625" style="152" customWidth="1"/>
    <col min="9" max="10" width="6.140625" style="152" customWidth="1"/>
    <col min="11" max="12" width="7.42578125" style="152" customWidth="1"/>
    <col min="13" max="13" width="10" style="152" customWidth="1"/>
    <col min="14" max="14" width="5.85546875" style="152" customWidth="1"/>
    <col min="15" max="15" width="6.85546875" style="152" customWidth="1"/>
    <col min="16" max="16" width="6.5703125" style="152" customWidth="1"/>
    <col min="17" max="17" width="7.5703125" style="152" customWidth="1"/>
    <col min="18" max="21" width="5.5703125" style="152" customWidth="1"/>
    <col min="22" max="24" width="11.42578125" style="152"/>
  </cols>
  <sheetData>
    <row r="2" spans="1:22" ht="13.5" thickBot="1" x14ac:dyDescent="0.25"/>
    <row r="3" spans="1:22" x14ac:dyDescent="0.2">
      <c r="A3" s="404" t="s">
        <v>378</v>
      </c>
      <c r="B3" s="402" t="s">
        <v>384</v>
      </c>
      <c r="C3" s="406" t="s">
        <v>379</v>
      </c>
      <c r="D3" s="407"/>
      <c r="E3" s="407"/>
      <c r="F3" s="407"/>
      <c r="G3" s="408"/>
      <c r="H3" s="406" t="s">
        <v>380</v>
      </c>
      <c r="I3" s="407"/>
      <c r="J3" s="407"/>
      <c r="K3" s="408"/>
      <c r="L3" s="406" t="s">
        <v>383</v>
      </c>
      <c r="M3" s="408"/>
      <c r="N3" s="406" t="s">
        <v>381</v>
      </c>
      <c r="O3" s="407"/>
      <c r="P3" s="407"/>
      <c r="Q3" s="407"/>
      <c r="R3" s="408"/>
      <c r="S3" s="406" t="s">
        <v>442</v>
      </c>
      <c r="T3" s="407"/>
      <c r="U3" s="408"/>
      <c r="V3" s="409" t="s">
        <v>377</v>
      </c>
    </row>
    <row r="4" spans="1:22" x14ac:dyDescent="0.2">
      <c r="A4" s="405"/>
      <c r="B4" s="403"/>
      <c r="C4" s="306"/>
      <c r="D4" s="412" t="s">
        <v>382</v>
      </c>
      <c r="E4" s="413"/>
      <c r="F4" s="413"/>
      <c r="G4" s="413"/>
      <c r="H4" s="413"/>
      <c r="I4" s="413"/>
      <c r="J4" s="413"/>
      <c r="K4" s="413"/>
      <c r="L4" s="413"/>
      <c r="M4" s="413"/>
      <c r="N4" s="413"/>
      <c r="O4" s="413"/>
      <c r="P4" s="413"/>
      <c r="Q4" s="414"/>
      <c r="R4" s="155"/>
      <c r="S4" s="269"/>
      <c r="T4" s="269"/>
      <c r="U4" s="269"/>
      <c r="V4" s="410"/>
    </row>
    <row r="5" spans="1:22" x14ac:dyDescent="0.2">
      <c r="A5" s="405"/>
      <c r="B5" s="403"/>
      <c r="C5" s="153">
        <v>1.1000000000000001</v>
      </c>
      <c r="D5" s="154">
        <v>1.2</v>
      </c>
      <c r="E5" s="154">
        <v>1.3</v>
      </c>
      <c r="F5" s="154">
        <v>1.4</v>
      </c>
      <c r="G5" s="154">
        <v>1.5</v>
      </c>
      <c r="H5" s="154">
        <v>2.1</v>
      </c>
      <c r="I5" s="154">
        <v>2.2000000000000002</v>
      </c>
      <c r="J5" s="154">
        <v>2.2999999999999998</v>
      </c>
      <c r="K5" s="154">
        <v>2.4</v>
      </c>
      <c r="L5" s="154">
        <v>3.1</v>
      </c>
      <c r="M5" s="154">
        <v>3.2</v>
      </c>
      <c r="N5" s="154">
        <v>4.0999999999999996</v>
      </c>
      <c r="O5" s="154">
        <v>4.2</v>
      </c>
      <c r="P5" s="154">
        <v>4.3</v>
      </c>
      <c r="Q5" s="154">
        <v>4.4000000000000004</v>
      </c>
      <c r="R5" s="154">
        <v>4.5</v>
      </c>
      <c r="S5" s="270">
        <v>5.0999999999999996</v>
      </c>
      <c r="T5" s="270">
        <v>5.2</v>
      </c>
      <c r="U5" s="270">
        <v>5.3</v>
      </c>
      <c r="V5" s="411"/>
    </row>
    <row r="6" spans="1:22" x14ac:dyDescent="0.2">
      <c r="A6" s="236">
        <v>1</v>
      </c>
      <c r="B6" s="237" t="s">
        <v>49</v>
      </c>
      <c r="C6" s="237"/>
      <c r="D6" s="238"/>
      <c r="E6" s="238"/>
      <c r="F6" s="238"/>
      <c r="G6" s="238"/>
      <c r="H6" s="238"/>
      <c r="I6" s="238"/>
      <c r="J6" s="238"/>
      <c r="K6" s="238"/>
      <c r="L6" s="238">
        <v>4</v>
      </c>
      <c r="M6" s="238"/>
      <c r="N6" s="238"/>
      <c r="O6" s="238"/>
      <c r="P6" s="238"/>
      <c r="Q6" s="238"/>
      <c r="R6" s="238"/>
      <c r="S6" s="271"/>
      <c r="T6" s="271"/>
      <c r="U6" s="271"/>
      <c r="V6" s="239">
        <f>SUM(C6:U6)</f>
        <v>4</v>
      </c>
    </row>
    <row r="7" spans="1:22" x14ac:dyDescent="0.2">
      <c r="A7" s="236">
        <v>2</v>
      </c>
      <c r="B7" s="237" t="s">
        <v>100</v>
      </c>
      <c r="C7" s="237"/>
      <c r="D7" s="238"/>
      <c r="E7" s="238"/>
      <c r="F7" s="238"/>
      <c r="G7" s="238"/>
      <c r="H7" s="238"/>
      <c r="I7" s="238"/>
      <c r="J7" s="238"/>
      <c r="K7" s="238"/>
      <c r="L7" s="238">
        <v>5</v>
      </c>
      <c r="M7" s="238"/>
      <c r="N7" s="238"/>
      <c r="O7" s="238"/>
      <c r="P7" s="238"/>
      <c r="Q7" s="238"/>
      <c r="R7" s="238"/>
      <c r="S7" s="271"/>
      <c r="T7" s="271"/>
      <c r="U7" s="271"/>
      <c r="V7" s="239">
        <f t="shared" ref="V7:V16" si="0">SUM(C7:U7)</f>
        <v>5</v>
      </c>
    </row>
    <row r="8" spans="1:22" x14ac:dyDescent="0.2">
      <c r="A8" s="236">
        <v>3</v>
      </c>
      <c r="B8" s="237" t="s">
        <v>98</v>
      </c>
      <c r="C8" s="237"/>
      <c r="D8" s="238"/>
      <c r="E8" s="238"/>
      <c r="F8" s="238"/>
      <c r="G8" s="238"/>
      <c r="H8" s="238"/>
      <c r="I8" s="238"/>
      <c r="J8" s="238"/>
      <c r="K8" s="238"/>
      <c r="L8" s="238"/>
      <c r="M8" s="238"/>
      <c r="N8" s="238"/>
      <c r="O8" s="238"/>
      <c r="P8" s="238"/>
      <c r="Q8" s="238"/>
      <c r="R8" s="238">
        <v>11</v>
      </c>
      <c r="S8" s="271"/>
      <c r="T8" s="271"/>
      <c r="U8" s="271"/>
      <c r="V8" s="239">
        <f t="shared" si="0"/>
        <v>11</v>
      </c>
    </row>
    <row r="9" spans="1:22" x14ac:dyDescent="0.2">
      <c r="A9" s="236">
        <v>4</v>
      </c>
      <c r="B9" s="237" t="s">
        <v>99</v>
      </c>
      <c r="C9" s="237"/>
      <c r="D9" s="238"/>
      <c r="E9" s="238"/>
      <c r="F9" s="238"/>
      <c r="G9" s="238"/>
      <c r="H9" s="238"/>
      <c r="I9" s="238"/>
      <c r="J9" s="238"/>
      <c r="K9" s="238"/>
      <c r="L9" s="238"/>
      <c r="M9" s="238"/>
      <c r="N9" s="238"/>
      <c r="O9" s="238"/>
      <c r="P9" s="238"/>
      <c r="Q9" s="238"/>
      <c r="R9" s="238"/>
      <c r="S9" s="271">
        <v>5</v>
      </c>
      <c r="T9" s="271">
        <v>1</v>
      </c>
      <c r="U9" s="271">
        <v>1</v>
      </c>
      <c r="V9" s="239">
        <f t="shared" si="0"/>
        <v>7</v>
      </c>
    </row>
    <row r="10" spans="1:22" x14ac:dyDescent="0.2">
      <c r="A10" s="236">
        <v>5</v>
      </c>
      <c r="B10" s="237" t="s">
        <v>97</v>
      </c>
      <c r="C10" s="237"/>
      <c r="D10" s="238"/>
      <c r="E10" s="238"/>
      <c r="F10" s="238"/>
      <c r="G10" s="238"/>
      <c r="H10" s="238"/>
      <c r="I10" s="238"/>
      <c r="J10" s="238"/>
      <c r="K10" s="238"/>
      <c r="L10" s="238"/>
      <c r="M10" s="238"/>
      <c r="N10" s="238">
        <v>4</v>
      </c>
      <c r="O10" s="238">
        <v>3</v>
      </c>
      <c r="P10" s="238">
        <v>1</v>
      </c>
      <c r="Q10" s="238">
        <v>1</v>
      </c>
      <c r="R10" s="238"/>
      <c r="S10" s="271"/>
      <c r="T10" s="271"/>
      <c r="U10" s="271"/>
      <c r="V10" s="239">
        <f t="shared" si="0"/>
        <v>9</v>
      </c>
    </row>
    <row r="11" spans="1:22" x14ac:dyDescent="0.2">
      <c r="A11" s="236">
        <v>6</v>
      </c>
      <c r="B11" s="237" t="s">
        <v>293</v>
      </c>
      <c r="C11" s="237"/>
      <c r="D11" s="238"/>
      <c r="E11" s="238"/>
      <c r="F11" s="238"/>
      <c r="G11" s="238"/>
      <c r="H11" s="238"/>
      <c r="I11" s="238"/>
      <c r="J11" s="238"/>
      <c r="K11" s="238"/>
      <c r="L11" s="238"/>
      <c r="M11" s="238">
        <v>5</v>
      </c>
      <c r="N11" s="238"/>
      <c r="O11" s="238"/>
      <c r="P11" s="238"/>
      <c r="Q11" s="238"/>
      <c r="R11" s="238"/>
      <c r="S11" s="271"/>
      <c r="T11" s="271"/>
      <c r="U11" s="271"/>
      <c r="V11" s="239">
        <f t="shared" si="0"/>
        <v>5</v>
      </c>
    </row>
    <row r="12" spans="1:22" x14ac:dyDescent="0.2">
      <c r="A12" s="236">
        <v>7</v>
      </c>
      <c r="B12" s="237" t="s">
        <v>88</v>
      </c>
      <c r="C12" s="237"/>
      <c r="D12" s="238"/>
      <c r="E12" s="238"/>
      <c r="F12" s="238"/>
      <c r="G12" s="238"/>
      <c r="H12" s="238"/>
      <c r="I12" s="238"/>
      <c r="J12" s="238"/>
      <c r="K12" s="238"/>
      <c r="L12" s="238">
        <v>2</v>
      </c>
      <c r="M12" s="238"/>
      <c r="N12" s="238"/>
      <c r="O12" s="238"/>
      <c r="P12" s="238"/>
      <c r="Q12" s="238"/>
      <c r="R12" s="238"/>
      <c r="S12" s="271"/>
      <c r="T12" s="271"/>
      <c r="U12" s="271"/>
      <c r="V12" s="239">
        <f t="shared" si="0"/>
        <v>2</v>
      </c>
    </row>
    <row r="13" spans="1:22" ht="25.5" x14ac:dyDescent="0.2">
      <c r="A13" s="236">
        <v>8</v>
      </c>
      <c r="B13" s="237" t="s">
        <v>83</v>
      </c>
      <c r="C13" s="237"/>
      <c r="D13" s="238"/>
      <c r="E13" s="238"/>
      <c r="F13" s="238"/>
      <c r="G13" s="238"/>
      <c r="H13" s="238">
        <v>4</v>
      </c>
      <c r="I13" s="238">
        <v>1</v>
      </c>
      <c r="J13" s="238">
        <v>4</v>
      </c>
      <c r="K13" s="238">
        <v>2</v>
      </c>
      <c r="L13" s="238"/>
      <c r="M13" s="238"/>
      <c r="N13" s="238"/>
      <c r="O13" s="238"/>
      <c r="P13" s="238"/>
      <c r="Q13" s="238"/>
      <c r="R13" s="238"/>
      <c r="S13" s="271"/>
      <c r="T13" s="271"/>
      <c r="U13" s="271"/>
      <c r="V13" s="239">
        <f t="shared" si="0"/>
        <v>11</v>
      </c>
    </row>
    <row r="14" spans="1:22" ht="25.5" x14ac:dyDescent="0.2">
      <c r="A14" s="236">
        <v>9</v>
      </c>
      <c r="B14" s="237" t="s">
        <v>292</v>
      </c>
      <c r="C14" s="237"/>
      <c r="D14" s="238"/>
      <c r="E14" s="238">
        <v>1</v>
      </c>
      <c r="F14" s="238">
        <v>4</v>
      </c>
      <c r="G14" s="238"/>
      <c r="H14" s="238"/>
      <c r="I14" s="238"/>
      <c r="J14" s="238"/>
      <c r="K14" s="238"/>
      <c r="L14" s="238"/>
      <c r="M14" s="238"/>
      <c r="N14" s="238"/>
      <c r="O14" s="238"/>
      <c r="P14" s="238"/>
      <c r="Q14" s="238"/>
      <c r="R14" s="238"/>
      <c r="S14" s="271"/>
      <c r="T14" s="271"/>
      <c r="U14" s="271"/>
      <c r="V14" s="239">
        <f t="shared" si="0"/>
        <v>5</v>
      </c>
    </row>
    <row r="15" spans="1:22" ht="25.5" x14ac:dyDescent="0.2">
      <c r="A15" s="236">
        <v>10</v>
      </c>
      <c r="B15" s="237" t="s">
        <v>87</v>
      </c>
      <c r="C15" s="237"/>
      <c r="D15" s="238">
        <v>12</v>
      </c>
      <c r="E15" s="238"/>
      <c r="F15" s="238"/>
      <c r="G15" s="238"/>
      <c r="H15" s="238"/>
      <c r="I15" s="238"/>
      <c r="J15" s="238"/>
      <c r="K15" s="238"/>
      <c r="L15" s="238"/>
      <c r="M15" s="238"/>
      <c r="N15" s="238"/>
      <c r="O15" s="238"/>
      <c r="P15" s="238"/>
      <c r="Q15" s="238"/>
      <c r="R15" s="238"/>
      <c r="S15" s="271"/>
      <c r="T15" s="271"/>
      <c r="U15" s="271"/>
      <c r="V15" s="239">
        <f t="shared" si="0"/>
        <v>12</v>
      </c>
    </row>
    <row r="16" spans="1:22" x14ac:dyDescent="0.2">
      <c r="A16" s="236">
        <v>11</v>
      </c>
      <c r="B16" s="237" t="s">
        <v>86</v>
      </c>
      <c r="C16" s="237">
        <v>9</v>
      </c>
      <c r="D16" s="238">
        <v>1</v>
      </c>
      <c r="E16" s="238"/>
      <c r="F16" s="238"/>
      <c r="G16" s="238">
        <v>1</v>
      </c>
      <c r="H16" s="238"/>
      <c r="I16" s="238"/>
      <c r="J16" s="238"/>
      <c r="K16" s="238"/>
      <c r="L16" s="238"/>
      <c r="M16" s="238"/>
      <c r="N16" s="238"/>
      <c r="O16" s="238"/>
      <c r="P16" s="238"/>
      <c r="Q16" s="238"/>
      <c r="R16" s="238"/>
      <c r="S16" s="271"/>
      <c r="T16" s="271"/>
      <c r="U16" s="271"/>
      <c r="V16" s="239">
        <f t="shared" si="0"/>
        <v>11</v>
      </c>
    </row>
    <row r="17" spans="1:22" ht="13.5" thickBot="1" x14ac:dyDescent="0.25">
      <c r="A17" s="240"/>
      <c r="B17" s="241" t="s">
        <v>377</v>
      </c>
      <c r="C17" s="241">
        <f>SUM(C6:C16)</f>
        <v>9</v>
      </c>
      <c r="D17" s="242">
        <f>SUM(D6:D16)</f>
        <v>13</v>
      </c>
      <c r="E17" s="242">
        <f t="shared" ref="E17:S17" si="1">SUM(E6:E16)</f>
        <v>1</v>
      </c>
      <c r="F17" s="242">
        <f t="shared" si="1"/>
        <v>4</v>
      </c>
      <c r="G17" s="242">
        <f t="shared" si="1"/>
        <v>1</v>
      </c>
      <c r="H17" s="242">
        <f t="shared" si="1"/>
        <v>4</v>
      </c>
      <c r="I17" s="242">
        <f t="shared" si="1"/>
        <v>1</v>
      </c>
      <c r="J17" s="242">
        <f t="shared" si="1"/>
        <v>4</v>
      </c>
      <c r="K17" s="242">
        <f t="shared" si="1"/>
        <v>2</v>
      </c>
      <c r="L17" s="242">
        <f t="shared" si="1"/>
        <v>11</v>
      </c>
      <c r="M17" s="242">
        <f t="shared" si="1"/>
        <v>5</v>
      </c>
      <c r="N17" s="242">
        <f t="shared" si="1"/>
        <v>4</v>
      </c>
      <c r="O17" s="242">
        <f t="shared" si="1"/>
        <v>3</v>
      </c>
      <c r="P17" s="242">
        <f t="shared" si="1"/>
        <v>1</v>
      </c>
      <c r="Q17" s="242">
        <f t="shared" si="1"/>
        <v>1</v>
      </c>
      <c r="R17" s="242">
        <f t="shared" si="1"/>
        <v>11</v>
      </c>
      <c r="S17" s="242">
        <f t="shared" si="1"/>
        <v>5</v>
      </c>
      <c r="T17" s="242">
        <f>SUM(T6:T16)</f>
        <v>1</v>
      </c>
      <c r="U17" s="242">
        <f>SUM(U6:U16)</f>
        <v>1</v>
      </c>
      <c r="V17" s="239">
        <f>SUM(C17:U17)</f>
        <v>82</v>
      </c>
    </row>
    <row r="18" spans="1:22" x14ac:dyDescent="0.2">
      <c r="C18" s="307">
        <f>C17/$V$17</f>
        <v>0.10975609756097561</v>
      </c>
      <c r="D18" s="307">
        <f t="shared" ref="D18:V18" si="2">D17/$V$17</f>
        <v>0.15853658536585366</v>
      </c>
      <c r="E18" s="307">
        <f t="shared" si="2"/>
        <v>1.2195121951219513E-2</v>
      </c>
      <c r="F18" s="307">
        <f t="shared" si="2"/>
        <v>4.878048780487805E-2</v>
      </c>
      <c r="G18" s="307">
        <f t="shared" si="2"/>
        <v>1.2195121951219513E-2</v>
      </c>
      <c r="H18" s="307">
        <f t="shared" si="2"/>
        <v>4.878048780487805E-2</v>
      </c>
      <c r="I18" s="307">
        <f t="shared" si="2"/>
        <v>1.2195121951219513E-2</v>
      </c>
      <c r="J18" s="307">
        <f t="shared" si="2"/>
        <v>4.878048780487805E-2</v>
      </c>
      <c r="K18" s="307">
        <f t="shared" si="2"/>
        <v>2.4390243902439025E-2</v>
      </c>
      <c r="L18" s="307">
        <f t="shared" si="2"/>
        <v>0.13414634146341464</v>
      </c>
      <c r="M18" s="307">
        <f t="shared" si="2"/>
        <v>6.097560975609756E-2</v>
      </c>
      <c r="N18" s="307">
        <f t="shared" si="2"/>
        <v>4.878048780487805E-2</v>
      </c>
      <c r="O18" s="307">
        <f t="shared" si="2"/>
        <v>3.6585365853658534E-2</v>
      </c>
      <c r="P18" s="307">
        <f t="shared" si="2"/>
        <v>1.2195121951219513E-2</v>
      </c>
      <c r="Q18" s="307">
        <f t="shared" si="2"/>
        <v>1.2195121951219513E-2</v>
      </c>
      <c r="R18" s="307">
        <f t="shared" si="2"/>
        <v>0.13414634146341464</v>
      </c>
      <c r="S18" s="307">
        <f t="shared" si="2"/>
        <v>6.097560975609756E-2</v>
      </c>
      <c r="T18" s="307">
        <f t="shared" si="2"/>
        <v>1.2195121951219513E-2</v>
      </c>
      <c r="U18" s="307">
        <f t="shared" si="2"/>
        <v>1.2195121951219513E-2</v>
      </c>
      <c r="V18" s="307">
        <f t="shared" si="2"/>
        <v>1</v>
      </c>
    </row>
  </sheetData>
  <mergeCells count="9">
    <mergeCell ref="B3:B5"/>
    <mergeCell ref="A3:A5"/>
    <mergeCell ref="N3:R3"/>
    <mergeCell ref="V3:V5"/>
    <mergeCell ref="D4:Q4"/>
    <mergeCell ref="H3:K3"/>
    <mergeCell ref="L3:M3"/>
    <mergeCell ref="S3:U3"/>
    <mergeCell ref="C3:G3"/>
  </mergeCells>
  <printOptions horizontalCentered="1" verticalCentered="1"/>
  <pageMargins left="0.70866141732283472" right="0.70866141732283472" top="0.74803149606299213" bottom="0.74803149606299213" header="0.31496062992125984" footer="0.31496062992125984"/>
  <pageSetup scale="64" orientation="landscape" horizontalDpi="4294967293"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
  <sheetViews>
    <sheetView workbookViewId="0">
      <selection activeCell="D2" sqref="D2:N2"/>
    </sheetView>
  </sheetViews>
  <sheetFormatPr baseColWidth="10" defaultRowHeight="12.75" x14ac:dyDescent="0.2"/>
  <cols>
    <col min="1" max="1" width="4" bestFit="1" customWidth="1"/>
    <col min="2" max="4" width="0" hidden="1" customWidth="1"/>
    <col min="5" max="5" width="14.42578125" customWidth="1"/>
    <col min="6" max="6" width="38.5703125" customWidth="1"/>
    <col min="7" max="7" width="11.7109375" hidden="1" customWidth="1"/>
    <col min="8" max="8" width="24.28515625" customWidth="1"/>
    <col min="9" max="9" width="17.85546875" hidden="1" customWidth="1"/>
    <col min="10" max="10" width="23.28515625" customWidth="1"/>
    <col min="11" max="12" width="0" hidden="1" customWidth="1"/>
    <col min="14" max="14" width="6.28515625" bestFit="1" customWidth="1"/>
  </cols>
  <sheetData>
    <row r="1" spans="1:14" ht="13.5" thickBot="1" x14ac:dyDescent="0.25"/>
    <row r="2" spans="1:14" ht="18.75" thickBot="1" x14ac:dyDescent="0.3">
      <c r="A2" s="171"/>
      <c r="B2" s="172"/>
      <c r="C2" s="172"/>
      <c r="D2" s="415" t="s">
        <v>385</v>
      </c>
      <c r="E2" s="416"/>
      <c r="F2" s="416"/>
      <c r="G2" s="416"/>
      <c r="H2" s="416"/>
      <c r="I2" s="416"/>
      <c r="J2" s="416"/>
      <c r="K2" s="416"/>
      <c r="L2" s="416"/>
      <c r="M2" s="416"/>
      <c r="N2" s="417"/>
    </row>
    <row r="3" spans="1:14" ht="76.5" x14ac:dyDescent="0.2">
      <c r="A3" s="158" t="s">
        <v>395</v>
      </c>
      <c r="B3" s="159" t="s">
        <v>42</v>
      </c>
      <c r="C3" s="159" t="s">
        <v>43</v>
      </c>
      <c r="D3" s="160" t="s">
        <v>44</v>
      </c>
      <c r="E3" s="160" t="s">
        <v>391</v>
      </c>
      <c r="F3" s="160" t="s">
        <v>390</v>
      </c>
      <c r="G3" s="161" t="s">
        <v>61</v>
      </c>
      <c r="H3" s="162" t="s">
        <v>392</v>
      </c>
      <c r="I3" s="162" t="s">
        <v>64</v>
      </c>
      <c r="J3" s="162" t="s">
        <v>393</v>
      </c>
      <c r="K3" s="162" t="s">
        <v>66</v>
      </c>
      <c r="L3" s="161" t="s">
        <v>67</v>
      </c>
      <c r="M3" s="162" t="s">
        <v>394</v>
      </c>
      <c r="N3" s="163" t="s">
        <v>388</v>
      </c>
    </row>
    <row r="4" spans="1:14" ht="63.75" x14ac:dyDescent="0.2">
      <c r="A4" s="173">
        <v>1</v>
      </c>
      <c r="B4" s="35">
        <v>3</v>
      </c>
      <c r="C4" s="35">
        <v>3.1</v>
      </c>
      <c r="D4" s="35" t="s">
        <v>49</v>
      </c>
      <c r="E4" s="35" t="s">
        <v>50</v>
      </c>
      <c r="F4" s="81" t="s">
        <v>81</v>
      </c>
      <c r="G4" s="94">
        <v>43281</v>
      </c>
      <c r="H4" s="81" t="s">
        <v>72</v>
      </c>
      <c r="I4" s="81" t="s">
        <v>73</v>
      </c>
      <c r="J4" s="114" t="s">
        <v>74</v>
      </c>
      <c r="K4" s="35" t="s">
        <v>51</v>
      </c>
      <c r="L4" s="45">
        <v>1</v>
      </c>
      <c r="M4" s="35" t="s">
        <v>36</v>
      </c>
      <c r="N4" s="164">
        <v>1</v>
      </c>
    </row>
    <row r="5" spans="1:14" ht="63.75" x14ac:dyDescent="0.2">
      <c r="A5" s="173">
        <v>2</v>
      </c>
      <c r="B5" s="35">
        <v>3</v>
      </c>
      <c r="C5" s="35">
        <v>3.1</v>
      </c>
      <c r="D5" s="35" t="s">
        <v>49</v>
      </c>
      <c r="E5" s="35" t="s">
        <v>50</v>
      </c>
      <c r="F5" s="81" t="s">
        <v>80</v>
      </c>
      <c r="G5" s="94">
        <v>43465</v>
      </c>
      <c r="H5" s="81" t="s">
        <v>79</v>
      </c>
      <c r="I5" s="81" t="s">
        <v>79</v>
      </c>
      <c r="J5" s="114" t="s">
        <v>75</v>
      </c>
      <c r="K5" s="35"/>
      <c r="L5" s="45"/>
      <c r="M5" s="35" t="s">
        <v>35</v>
      </c>
      <c r="N5" s="164">
        <v>1</v>
      </c>
    </row>
    <row r="6" spans="1:14" ht="76.5" x14ac:dyDescent="0.2">
      <c r="A6" s="173">
        <v>3</v>
      </c>
      <c r="B6" s="35">
        <v>3</v>
      </c>
      <c r="C6" s="35">
        <v>3.1</v>
      </c>
      <c r="D6" s="35" t="s">
        <v>49</v>
      </c>
      <c r="E6" s="35" t="s">
        <v>50</v>
      </c>
      <c r="F6" s="81" t="s">
        <v>82</v>
      </c>
      <c r="G6" s="94">
        <v>43465</v>
      </c>
      <c r="H6" s="81" t="s">
        <v>77</v>
      </c>
      <c r="I6" s="81" t="s">
        <v>78</v>
      </c>
      <c r="J6" s="114" t="s">
        <v>76</v>
      </c>
      <c r="K6" s="35" t="s">
        <v>51</v>
      </c>
      <c r="L6" s="45" t="s">
        <v>56</v>
      </c>
      <c r="M6" s="35" t="s">
        <v>35</v>
      </c>
      <c r="N6" s="164">
        <v>1</v>
      </c>
    </row>
    <row r="7" spans="1:14" ht="77.25" thickBot="1" x14ac:dyDescent="0.25">
      <c r="A7" s="174">
        <v>4</v>
      </c>
      <c r="B7" s="165">
        <v>3</v>
      </c>
      <c r="C7" s="165">
        <v>3.1</v>
      </c>
      <c r="D7" s="165" t="s">
        <v>49</v>
      </c>
      <c r="E7" s="165" t="s">
        <v>50</v>
      </c>
      <c r="F7" s="166" t="s">
        <v>70</v>
      </c>
      <c r="G7" s="167">
        <v>43465</v>
      </c>
      <c r="H7" s="168" t="s">
        <v>85</v>
      </c>
      <c r="I7" s="168" t="s">
        <v>84</v>
      </c>
      <c r="J7" s="166" t="s">
        <v>71</v>
      </c>
      <c r="K7" s="165" t="s">
        <v>51</v>
      </c>
      <c r="L7" s="169" t="s">
        <v>56</v>
      </c>
      <c r="M7" s="165" t="s">
        <v>35</v>
      </c>
      <c r="N7" s="170">
        <v>1</v>
      </c>
    </row>
  </sheetData>
  <mergeCells count="1">
    <mergeCell ref="D2:N2"/>
  </mergeCells>
  <dataValidations count="1">
    <dataValidation type="list" allowBlank="1" showInputMessage="1" showErrorMessage="1" sqref="M4:M7">
      <formula1>$AI$4:$AI$6</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
  <sheetViews>
    <sheetView topLeftCell="E1" workbookViewId="0">
      <selection activeCell="A2" sqref="A1:C65536"/>
    </sheetView>
  </sheetViews>
  <sheetFormatPr baseColWidth="10" defaultRowHeight="12.75" x14ac:dyDescent="0.2"/>
  <cols>
    <col min="1" max="1" width="0" hidden="1" customWidth="1"/>
    <col min="2" max="2" width="8.5703125" hidden="1" customWidth="1"/>
    <col min="3" max="3" width="10" hidden="1" customWidth="1"/>
    <col min="4" max="4" width="0" hidden="1" customWidth="1"/>
    <col min="6" max="6" width="18.7109375" customWidth="1"/>
    <col min="7" max="7" width="0" hidden="1" customWidth="1"/>
    <col min="8" max="8" width="15.5703125" customWidth="1"/>
    <col min="9" max="9" width="0" hidden="1" customWidth="1"/>
    <col min="10" max="10" width="24" customWidth="1"/>
    <col min="11" max="12" width="0" hidden="1" customWidth="1"/>
  </cols>
  <sheetData>
    <row r="1" spans="1:14" ht="18" x14ac:dyDescent="0.25">
      <c r="A1" s="418" t="s">
        <v>399</v>
      </c>
      <c r="B1" s="419"/>
      <c r="C1" s="419"/>
      <c r="D1" s="419"/>
      <c r="E1" s="419"/>
      <c r="F1" s="419"/>
      <c r="G1" s="419"/>
      <c r="H1" s="419"/>
      <c r="I1" s="419"/>
      <c r="J1" s="419"/>
      <c r="K1" s="419"/>
      <c r="L1" s="419"/>
      <c r="M1" s="419"/>
      <c r="N1" s="420"/>
    </row>
    <row r="2" spans="1:14" ht="76.5" x14ac:dyDescent="0.2">
      <c r="A2" s="186" t="s">
        <v>378</v>
      </c>
      <c r="B2" s="79" t="s">
        <v>396</v>
      </c>
      <c r="C2" s="79" t="s">
        <v>397</v>
      </c>
      <c r="D2" s="79" t="s">
        <v>44</v>
      </c>
      <c r="E2" s="79" t="s">
        <v>391</v>
      </c>
      <c r="F2" s="79" t="s">
        <v>398</v>
      </c>
      <c r="G2" s="79" t="s">
        <v>61</v>
      </c>
      <c r="H2" s="79" t="s">
        <v>392</v>
      </c>
      <c r="I2" s="79" t="s">
        <v>64</v>
      </c>
      <c r="J2" s="79" t="s">
        <v>393</v>
      </c>
      <c r="K2" s="79" t="s">
        <v>66</v>
      </c>
      <c r="L2" s="79" t="s">
        <v>67</v>
      </c>
      <c r="M2" s="79" t="s">
        <v>394</v>
      </c>
      <c r="N2" s="187" t="s">
        <v>388</v>
      </c>
    </row>
    <row r="3" spans="1:14" ht="89.25" hidden="1" x14ac:dyDescent="0.2">
      <c r="A3" s="173">
        <v>1</v>
      </c>
      <c r="B3" s="35">
        <v>2</v>
      </c>
      <c r="C3" s="35">
        <v>2.2999999999999998</v>
      </c>
      <c r="D3" s="35" t="s">
        <v>83</v>
      </c>
      <c r="E3" s="92" t="s">
        <v>243</v>
      </c>
      <c r="F3" s="92" t="s">
        <v>244</v>
      </c>
      <c r="G3" s="94">
        <v>43465</v>
      </c>
      <c r="H3" s="92" t="s">
        <v>245</v>
      </c>
      <c r="I3" s="92" t="s">
        <v>246</v>
      </c>
      <c r="J3" s="95" t="s">
        <v>247</v>
      </c>
      <c r="K3" s="35" t="s">
        <v>51</v>
      </c>
      <c r="L3" s="114">
        <v>1.06</v>
      </c>
      <c r="M3" s="45" t="s">
        <v>35</v>
      </c>
      <c r="N3" s="177">
        <v>1</v>
      </c>
    </row>
    <row r="4" spans="1:14" ht="102" hidden="1" x14ac:dyDescent="0.2">
      <c r="A4" s="173">
        <v>2</v>
      </c>
      <c r="B4" s="35">
        <v>2</v>
      </c>
      <c r="C4" s="35">
        <v>2.1</v>
      </c>
      <c r="D4" s="35" t="s">
        <v>83</v>
      </c>
      <c r="E4" s="92" t="s">
        <v>249</v>
      </c>
      <c r="F4" s="35" t="s">
        <v>250</v>
      </c>
      <c r="G4" s="94">
        <v>43465</v>
      </c>
      <c r="H4" s="92" t="s">
        <v>251</v>
      </c>
      <c r="I4" s="92" t="s">
        <v>252</v>
      </c>
      <c r="J4" s="45" t="s">
        <v>253</v>
      </c>
      <c r="K4" s="35" t="s">
        <v>51</v>
      </c>
      <c r="L4" s="114">
        <v>0.89</v>
      </c>
      <c r="M4" s="45" t="s">
        <v>36</v>
      </c>
      <c r="N4" s="178">
        <v>0.9</v>
      </c>
    </row>
    <row r="5" spans="1:14" ht="102" hidden="1" x14ac:dyDescent="0.2">
      <c r="A5" s="173">
        <v>3</v>
      </c>
      <c r="B5" s="35">
        <v>2</v>
      </c>
      <c r="C5" s="35">
        <v>2.1</v>
      </c>
      <c r="D5" s="35" t="s">
        <v>83</v>
      </c>
      <c r="E5" s="92" t="s">
        <v>243</v>
      </c>
      <c r="F5" s="35" t="s">
        <v>254</v>
      </c>
      <c r="G5" s="94">
        <v>43465</v>
      </c>
      <c r="H5" s="92" t="s">
        <v>255</v>
      </c>
      <c r="I5" s="92" t="s">
        <v>256</v>
      </c>
      <c r="J5" s="45" t="s">
        <v>257</v>
      </c>
      <c r="K5" s="35" t="s">
        <v>51</v>
      </c>
      <c r="L5" s="114">
        <v>0.87</v>
      </c>
      <c r="M5" s="45" t="s">
        <v>36</v>
      </c>
      <c r="N5" s="178">
        <v>0.9</v>
      </c>
    </row>
    <row r="6" spans="1:14" ht="280.5" hidden="1" x14ac:dyDescent="0.2">
      <c r="A6" s="173">
        <v>4</v>
      </c>
      <c r="B6" s="35">
        <v>2</v>
      </c>
      <c r="C6" s="35">
        <v>2.2000000000000002</v>
      </c>
      <c r="D6" s="35" t="s">
        <v>83</v>
      </c>
      <c r="E6" s="92" t="s">
        <v>243</v>
      </c>
      <c r="F6" s="92" t="s">
        <v>258</v>
      </c>
      <c r="G6" s="94">
        <v>43465</v>
      </c>
      <c r="H6" s="92" t="s">
        <v>259</v>
      </c>
      <c r="I6" s="92" t="s">
        <v>260</v>
      </c>
      <c r="J6" s="95" t="s">
        <v>261</v>
      </c>
      <c r="K6" s="35" t="s">
        <v>51</v>
      </c>
      <c r="L6" s="114">
        <v>1.2</v>
      </c>
      <c r="M6" s="45" t="s">
        <v>35</v>
      </c>
      <c r="N6" s="177">
        <v>1</v>
      </c>
    </row>
    <row r="7" spans="1:14" ht="255" hidden="1" x14ac:dyDescent="0.2">
      <c r="A7" s="173">
        <v>5</v>
      </c>
      <c r="B7" s="35">
        <v>2</v>
      </c>
      <c r="C7" s="35">
        <v>2.4</v>
      </c>
      <c r="D7" s="35" t="s">
        <v>83</v>
      </c>
      <c r="E7" s="92" t="s">
        <v>243</v>
      </c>
      <c r="F7" s="92" t="s">
        <v>262</v>
      </c>
      <c r="G7" s="94">
        <v>43465</v>
      </c>
      <c r="H7" s="92" t="s">
        <v>263</v>
      </c>
      <c r="I7" s="92" t="s">
        <v>264</v>
      </c>
      <c r="J7" s="95" t="s">
        <v>265</v>
      </c>
      <c r="K7" s="35" t="s">
        <v>51</v>
      </c>
      <c r="L7" s="114">
        <v>1</v>
      </c>
      <c r="M7" s="45" t="s">
        <v>35</v>
      </c>
      <c r="N7" s="177">
        <v>1</v>
      </c>
    </row>
    <row r="8" spans="1:14" ht="140.25" x14ac:dyDescent="0.2">
      <c r="A8" s="173">
        <v>6</v>
      </c>
      <c r="B8" s="35">
        <v>2</v>
      </c>
      <c r="C8" s="35">
        <v>2.1</v>
      </c>
      <c r="D8" s="35" t="s">
        <v>83</v>
      </c>
      <c r="E8" s="92" t="s">
        <v>249</v>
      </c>
      <c r="F8" s="35" t="s">
        <v>266</v>
      </c>
      <c r="G8" s="94">
        <v>43465</v>
      </c>
      <c r="H8" s="175" t="s">
        <v>267</v>
      </c>
      <c r="I8" s="92" t="s">
        <v>268</v>
      </c>
      <c r="J8" s="45" t="s">
        <v>269</v>
      </c>
      <c r="K8" s="35" t="s">
        <v>51</v>
      </c>
      <c r="L8" s="116" t="s">
        <v>248</v>
      </c>
      <c r="M8" s="45" t="s">
        <v>35</v>
      </c>
      <c r="N8" s="179">
        <v>1</v>
      </c>
    </row>
    <row r="9" spans="1:14" ht="204" x14ac:dyDescent="0.2">
      <c r="A9" s="173">
        <v>7</v>
      </c>
      <c r="B9" s="35">
        <v>2</v>
      </c>
      <c r="C9" s="35">
        <v>2.1</v>
      </c>
      <c r="D9" s="35" t="s">
        <v>83</v>
      </c>
      <c r="E9" s="92" t="s">
        <v>249</v>
      </c>
      <c r="F9" s="35" t="s">
        <v>270</v>
      </c>
      <c r="G9" s="94">
        <v>43465</v>
      </c>
      <c r="H9" s="92" t="s">
        <v>271</v>
      </c>
      <c r="I9" s="35" t="s">
        <v>272</v>
      </c>
      <c r="J9" s="45" t="s">
        <v>273</v>
      </c>
      <c r="K9" s="35" t="s">
        <v>51</v>
      </c>
      <c r="L9" s="116" t="s">
        <v>248</v>
      </c>
      <c r="M9" s="45" t="s">
        <v>35</v>
      </c>
      <c r="N9" s="179">
        <v>1</v>
      </c>
    </row>
    <row r="10" spans="1:14" ht="114.75" x14ac:dyDescent="0.2">
      <c r="A10" s="173">
        <v>8</v>
      </c>
      <c r="B10" s="92">
        <v>2</v>
      </c>
      <c r="C10" s="92">
        <v>2.2999999999999998</v>
      </c>
      <c r="D10" s="35" t="s">
        <v>83</v>
      </c>
      <c r="E10" s="92" t="s">
        <v>274</v>
      </c>
      <c r="F10" s="35" t="s">
        <v>275</v>
      </c>
      <c r="G10" s="94">
        <v>43465</v>
      </c>
      <c r="H10" s="35" t="s">
        <v>277</v>
      </c>
      <c r="I10" s="35" t="s">
        <v>278</v>
      </c>
      <c r="J10" s="88" t="s">
        <v>279</v>
      </c>
      <c r="K10" s="35" t="s">
        <v>51</v>
      </c>
      <c r="L10" s="88">
        <v>1</v>
      </c>
      <c r="M10" s="35" t="s">
        <v>276</v>
      </c>
      <c r="N10" s="164" t="s">
        <v>280</v>
      </c>
    </row>
    <row r="11" spans="1:14" ht="153" x14ac:dyDescent="0.2">
      <c r="A11" s="173">
        <v>9</v>
      </c>
      <c r="B11" s="92">
        <v>2</v>
      </c>
      <c r="C11" s="92">
        <v>2.2999999999999998</v>
      </c>
      <c r="D11" s="35" t="s">
        <v>83</v>
      </c>
      <c r="E11" s="92" t="s">
        <v>274</v>
      </c>
      <c r="F11" s="35" t="s">
        <v>281</v>
      </c>
      <c r="G11" s="94">
        <v>43465</v>
      </c>
      <c r="H11" s="35" t="s">
        <v>282</v>
      </c>
      <c r="I11" s="35" t="s">
        <v>283</v>
      </c>
      <c r="J11" s="92" t="s">
        <v>284</v>
      </c>
      <c r="K11" s="97" t="s">
        <v>51</v>
      </c>
      <c r="L11" s="88">
        <v>1.25</v>
      </c>
      <c r="M11" s="45" t="s">
        <v>36</v>
      </c>
      <c r="N11" s="180">
        <v>1</v>
      </c>
    </row>
    <row r="12" spans="1:14" ht="89.25" x14ac:dyDescent="0.2">
      <c r="A12" s="173">
        <v>10</v>
      </c>
      <c r="B12" s="92">
        <v>2</v>
      </c>
      <c r="C12" s="92">
        <v>2.2999999999999998</v>
      </c>
      <c r="D12" s="35" t="s">
        <v>83</v>
      </c>
      <c r="E12" s="92" t="s">
        <v>274</v>
      </c>
      <c r="F12" s="35" t="s">
        <v>285</v>
      </c>
      <c r="G12" s="94">
        <v>43465</v>
      </c>
      <c r="H12" s="35" t="s">
        <v>286</v>
      </c>
      <c r="I12" s="88" t="s">
        <v>287</v>
      </c>
      <c r="J12" s="88" t="s">
        <v>317</v>
      </c>
      <c r="K12" s="97" t="s">
        <v>51</v>
      </c>
      <c r="L12" s="88">
        <v>1.1499999999999999</v>
      </c>
      <c r="M12" s="45" t="s">
        <v>36</v>
      </c>
      <c r="N12" s="180">
        <v>1</v>
      </c>
    </row>
    <row r="13" spans="1:14" ht="115.5" thickBot="1" x14ac:dyDescent="0.25">
      <c r="A13" s="174">
        <v>11</v>
      </c>
      <c r="B13" s="165">
        <v>2</v>
      </c>
      <c r="C13" s="165">
        <v>2.4</v>
      </c>
      <c r="D13" s="165" t="s">
        <v>83</v>
      </c>
      <c r="E13" s="181" t="s">
        <v>274</v>
      </c>
      <c r="F13" s="181" t="s">
        <v>288</v>
      </c>
      <c r="G13" s="167">
        <v>43465</v>
      </c>
      <c r="H13" s="182" t="s">
        <v>289</v>
      </c>
      <c r="I13" s="182" t="s">
        <v>290</v>
      </c>
      <c r="J13" s="182" t="s">
        <v>291</v>
      </c>
      <c r="K13" s="183" t="s">
        <v>51</v>
      </c>
      <c r="L13" s="184"/>
      <c r="M13" s="165" t="s">
        <v>35</v>
      </c>
      <c r="N13" s="185">
        <v>1</v>
      </c>
    </row>
  </sheetData>
  <mergeCells count="1">
    <mergeCell ref="A1:N1"/>
  </mergeCells>
  <conditionalFormatting sqref="H13:I13">
    <cfRule type="cellIs" dxfId="14" priority="1" stopIfTrue="1" operator="equal">
      <formula>#REF!</formula>
    </cfRule>
    <cfRule type="cellIs" dxfId="13" priority="2" stopIfTrue="1" operator="equal">
      <formula>#REF!</formula>
    </cfRule>
    <cfRule type="cellIs" dxfId="12" priority="3" stopIfTrue="1" operator="equal">
      <formula>#REF!</formula>
    </cfRule>
  </conditionalFormatting>
  <conditionalFormatting sqref="J13">
    <cfRule type="cellIs" dxfId="11" priority="4" stopIfTrue="1" operator="equal">
      <formula>#REF!</formula>
    </cfRule>
    <cfRule type="cellIs" dxfId="10" priority="5" stopIfTrue="1" operator="equal">
      <formula>#REF!</formula>
    </cfRule>
    <cfRule type="cellIs" dxfId="9" priority="6" stopIfTrue="1" operator="equal">
      <formula>#REF!</formula>
    </cfRule>
  </conditionalFormatting>
  <dataValidations count="1">
    <dataValidation type="list" allowBlank="1" showInputMessage="1" showErrorMessage="1" sqref="M3:M13">
      <formula1>$AI$4:$AI$6</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7"/>
  <sheetViews>
    <sheetView workbookViewId="0">
      <selection activeCell="B1" sqref="B1:O1"/>
    </sheetView>
  </sheetViews>
  <sheetFormatPr baseColWidth="10" defaultRowHeight="12.75" x14ac:dyDescent="0.2"/>
  <cols>
    <col min="2" max="2" width="4" bestFit="1" customWidth="1"/>
    <col min="3" max="3" width="8.5703125" bestFit="1" customWidth="1"/>
    <col min="4" max="4" width="10" bestFit="1" customWidth="1"/>
    <col min="5" max="5" width="0" hidden="1" customWidth="1"/>
    <col min="6" max="6" width="13.7109375" customWidth="1"/>
    <col min="7" max="7" width="42" customWidth="1"/>
    <col min="8" max="8" width="0" hidden="1" customWidth="1"/>
    <col min="9" max="9" width="19.140625" customWidth="1"/>
    <col min="10" max="10" width="0" hidden="1" customWidth="1"/>
    <col min="11" max="11" width="25.7109375" customWidth="1"/>
    <col min="12" max="12" width="0" hidden="1" customWidth="1"/>
    <col min="14" max="14" width="0" hidden="1" customWidth="1"/>
    <col min="15" max="15" width="8.85546875" customWidth="1"/>
  </cols>
  <sheetData>
    <row r="1" spans="2:15" ht="18" x14ac:dyDescent="0.25">
      <c r="B1" s="421" t="s">
        <v>292</v>
      </c>
      <c r="C1" s="422"/>
      <c r="D1" s="422"/>
      <c r="E1" s="422"/>
      <c r="F1" s="422"/>
      <c r="G1" s="422"/>
      <c r="H1" s="422"/>
      <c r="I1" s="422"/>
      <c r="J1" s="422"/>
      <c r="K1" s="422"/>
      <c r="L1" s="422"/>
      <c r="M1" s="422"/>
      <c r="N1" s="422"/>
      <c r="O1" s="423"/>
    </row>
    <row r="2" spans="2:15" ht="76.5" x14ac:dyDescent="0.2">
      <c r="B2" s="186" t="s">
        <v>378</v>
      </c>
      <c r="C2" s="79" t="s">
        <v>396</v>
      </c>
      <c r="D2" s="79" t="s">
        <v>397</v>
      </c>
      <c r="E2" s="79" t="s">
        <v>44</v>
      </c>
      <c r="F2" s="79" t="s">
        <v>391</v>
      </c>
      <c r="G2" s="79" t="s">
        <v>398</v>
      </c>
      <c r="H2" s="79" t="s">
        <v>61</v>
      </c>
      <c r="I2" s="79" t="s">
        <v>392</v>
      </c>
      <c r="J2" s="79" t="s">
        <v>64</v>
      </c>
      <c r="K2" s="79" t="s">
        <v>393</v>
      </c>
      <c r="L2" s="79" t="s">
        <v>66</v>
      </c>
      <c r="M2" s="79" t="s">
        <v>400</v>
      </c>
      <c r="N2" s="79" t="s">
        <v>67</v>
      </c>
      <c r="O2" s="187" t="s">
        <v>388</v>
      </c>
    </row>
    <row r="3" spans="2:15" ht="129.75" customHeight="1" x14ac:dyDescent="0.2">
      <c r="B3" s="188">
        <v>1</v>
      </c>
      <c r="C3" s="35">
        <v>1</v>
      </c>
      <c r="D3" s="35">
        <v>1.4</v>
      </c>
      <c r="E3" s="35" t="s">
        <v>292</v>
      </c>
      <c r="F3" s="35" t="s">
        <v>219</v>
      </c>
      <c r="G3" s="92" t="s">
        <v>220</v>
      </c>
      <c r="H3" s="117">
        <v>43464</v>
      </c>
      <c r="I3" s="92" t="s">
        <v>221</v>
      </c>
      <c r="J3" s="92" t="s">
        <v>222</v>
      </c>
      <c r="K3" s="92" t="s">
        <v>401</v>
      </c>
      <c r="L3" s="97" t="s">
        <v>93</v>
      </c>
      <c r="M3" s="117" t="s">
        <v>35</v>
      </c>
      <c r="N3" s="114">
        <v>1</v>
      </c>
      <c r="O3" s="178">
        <v>1</v>
      </c>
    </row>
    <row r="4" spans="2:15" ht="127.5" x14ac:dyDescent="0.2">
      <c r="B4" s="188">
        <v>2</v>
      </c>
      <c r="C4" s="35">
        <v>1</v>
      </c>
      <c r="D4" s="35">
        <v>1.4</v>
      </c>
      <c r="E4" s="35" t="s">
        <v>292</v>
      </c>
      <c r="F4" s="35" t="s">
        <v>224</v>
      </c>
      <c r="G4" s="92" t="s">
        <v>225</v>
      </c>
      <c r="H4" s="117">
        <v>43373</v>
      </c>
      <c r="I4" s="92" t="s">
        <v>226</v>
      </c>
      <c r="J4" s="92" t="s">
        <v>227</v>
      </c>
      <c r="K4" s="92" t="s">
        <v>228</v>
      </c>
      <c r="L4" s="97" t="s">
        <v>93</v>
      </c>
      <c r="M4" s="117" t="s">
        <v>35</v>
      </c>
      <c r="N4" s="114">
        <v>1</v>
      </c>
      <c r="O4" s="178">
        <v>1</v>
      </c>
    </row>
    <row r="5" spans="2:15" ht="111.75" customHeight="1" x14ac:dyDescent="0.2">
      <c r="B5" s="188">
        <v>3</v>
      </c>
      <c r="C5" s="35">
        <v>1</v>
      </c>
      <c r="D5" s="35">
        <v>1.4</v>
      </c>
      <c r="E5" s="35" t="s">
        <v>292</v>
      </c>
      <c r="F5" s="35" t="s">
        <v>224</v>
      </c>
      <c r="G5" s="92" t="s">
        <v>229</v>
      </c>
      <c r="H5" s="117">
        <v>43373</v>
      </c>
      <c r="I5" s="92" t="s">
        <v>230</v>
      </c>
      <c r="J5" s="92" t="s">
        <v>231</v>
      </c>
      <c r="K5" s="92" t="s">
        <v>232</v>
      </c>
      <c r="L5" s="97" t="s">
        <v>93</v>
      </c>
      <c r="M5" s="92" t="s">
        <v>35</v>
      </c>
      <c r="N5" s="114">
        <v>1</v>
      </c>
      <c r="O5" s="178">
        <v>1</v>
      </c>
    </row>
    <row r="6" spans="2:15" ht="130.5" customHeight="1" x14ac:dyDescent="0.2">
      <c r="B6" s="188">
        <v>4</v>
      </c>
      <c r="C6" s="35">
        <v>1</v>
      </c>
      <c r="D6" s="35">
        <v>1.3</v>
      </c>
      <c r="E6" s="35" t="s">
        <v>292</v>
      </c>
      <c r="F6" s="35" t="s">
        <v>233</v>
      </c>
      <c r="G6" s="92" t="s">
        <v>234</v>
      </c>
      <c r="H6" s="117">
        <v>43419</v>
      </c>
      <c r="I6" s="92" t="s">
        <v>235</v>
      </c>
      <c r="J6" s="92" t="s">
        <v>236</v>
      </c>
      <c r="K6" s="92" t="s">
        <v>237</v>
      </c>
      <c r="L6" s="97" t="s">
        <v>93</v>
      </c>
      <c r="M6" s="92" t="s">
        <v>35</v>
      </c>
      <c r="N6" s="114">
        <v>1</v>
      </c>
      <c r="O6" s="178">
        <v>1</v>
      </c>
    </row>
    <row r="7" spans="2:15" ht="80.25" customHeight="1" thickBot="1" x14ac:dyDescent="0.25">
      <c r="B7" s="189">
        <v>5</v>
      </c>
      <c r="C7" s="165">
        <v>1</v>
      </c>
      <c r="D7" s="165">
        <v>1.4</v>
      </c>
      <c r="E7" s="165" t="s">
        <v>292</v>
      </c>
      <c r="F7" s="165" t="s">
        <v>238</v>
      </c>
      <c r="G7" s="181" t="s">
        <v>239</v>
      </c>
      <c r="H7" s="190">
        <v>43463</v>
      </c>
      <c r="I7" s="181" t="s">
        <v>240</v>
      </c>
      <c r="J7" s="181" t="s">
        <v>241</v>
      </c>
      <c r="K7" s="181" t="s">
        <v>242</v>
      </c>
      <c r="L7" s="183" t="s">
        <v>93</v>
      </c>
      <c r="M7" s="181" t="s">
        <v>35</v>
      </c>
      <c r="N7" s="191">
        <v>1</v>
      </c>
      <c r="O7" s="170">
        <v>1</v>
      </c>
    </row>
  </sheetData>
  <mergeCells count="1">
    <mergeCell ref="B1:O1"/>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
  <sheetViews>
    <sheetView topLeftCell="A11" workbookViewId="0">
      <selection activeCell="J11" sqref="J11"/>
    </sheetView>
  </sheetViews>
  <sheetFormatPr baseColWidth="10" defaultRowHeight="123" customHeight="1" x14ac:dyDescent="0.2"/>
  <cols>
    <col min="2" max="5" width="0" hidden="1" customWidth="1"/>
    <col min="6" max="6" width="21" customWidth="1"/>
    <col min="7" max="7" width="36.85546875" customWidth="1"/>
    <col min="8" max="8" width="21.28515625" customWidth="1"/>
    <col min="9" max="9" width="0" hidden="1" customWidth="1"/>
    <col min="10" max="10" width="34.42578125" customWidth="1"/>
    <col min="11" max="11" width="13" hidden="1" customWidth="1"/>
    <col min="12" max="12" width="15" hidden="1" customWidth="1"/>
    <col min="13" max="13" width="16.7109375" customWidth="1"/>
    <col min="14" max="14" width="11.42578125" style="152"/>
  </cols>
  <sheetData>
    <row r="1" spans="1:14" ht="27.75" customHeight="1" x14ac:dyDescent="0.25">
      <c r="F1" s="418" t="s">
        <v>496</v>
      </c>
      <c r="G1" s="419"/>
      <c r="H1" s="419"/>
      <c r="I1" s="419"/>
      <c r="J1" s="419"/>
      <c r="K1" s="419"/>
      <c r="L1" s="419"/>
      <c r="M1" s="419"/>
      <c r="N1" s="424"/>
    </row>
    <row r="2" spans="1:14" ht="123" customHeight="1" x14ac:dyDescent="0.2">
      <c r="B2" s="125">
        <v>3</v>
      </c>
      <c r="C2" s="133" t="s">
        <v>42</v>
      </c>
      <c r="D2" s="133" t="s">
        <v>43</v>
      </c>
      <c r="E2" s="77" t="s">
        <v>44</v>
      </c>
      <c r="F2" s="77" t="s">
        <v>391</v>
      </c>
      <c r="G2" s="77" t="s">
        <v>390</v>
      </c>
      <c r="H2" s="77" t="s">
        <v>386</v>
      </c>
      <c r="I2" s="77" t="s">
        <v>64</v>
      </c>
      <c r="J2" s="77" t="s">
        <v>387</v>
      </c>
      <c r="K2" s="77" t="s">
        <v>495</v>
      </c>
      <c r="L2" s="77" t="s">
        <v>67</v>
      </c>
      <c r="M2" s="77" t="s">
        <v>389</v>
      </c>
      <c r="N2" s="77" t="s">
        <v>68</v>
      </c>
    </row>
    <row r="3" spans="1:14" ht="96" hidden="1" customHeight="1" x14ac:dyDescent="0.2">
      <c r="A3">
        <v>1</v>
      </c>
      <c r="B3" s="35">
        <v>1</v>
      </c>
      <c r="C3" s="35">
        <v>1</v>
      </c>
      <c r="D3" s="35">
        <v>1.1000000000000001</v>
      </c>
      <c r="E3" s="35" t="s">
        <v>456</v>
      </c>
      <c r="F3" s="35" t="s">
        <v>457</v>
      </c>
      <c r="G3" s="83" t="s">
        <v>458</v>
      </c>
      <c r="H3" s="45" t="s">
        <v>459</v>
      </c>
      <c r="I3" s="304" t="s">
        <v>461</v>
      </c>
      <c r="J3" s="304" t="s">
        <v>461</v>
      </c>
      <c r="K3" s="35"/>
      <c r="L3" s="88"/>
      <c r="M3" s="121" t="s">
        <v>35</v>
      </c>
      <c r="N3" s="88">
        <v>1</v>
      </c>
    </row>
    <row r="4" spans="1:14" ht="89.25" hidden="1" customHeight="1" x14ac:dyDescent="0.2">
      <c r="A4">
        <v>2</v>
      </c>
      <c r="B4" s="35">
        <v>2</v>
      </c>
      <c r="C4" s="35">
        <v>1</v>
      </c>
      <c r="D4" s="35">
        <v>1.1000000000000001</v>
      </c>
      <c r="E4" s="35" t="s">
        <v>456</v>
      </c>
      <c r="F4" s="35" t="s">
        <v>462</v>
      </c>
      <c r="G4" s="83" t="s">
        <v>463</v>
      </c>
      <c r="H4" s="45" t="s">
        <v>464</v>
      </c>
      <c r="I4" s="304" t="s">
        <v>466</v>
      </c>
      <c r="J4" s="304" t="s">
        <v>466</v>
      </c>
      <c r="K4" s="35"/>
      <c r="L4" s="88"/>
      <c r="M4" s="121" t="s">
        <v>35</v>
      </c>
      <c r="N4" s="88">
        <v>1</v>
      </c>
    </row>
    <row r="5" spans="1:14" ht="109.5" hidden="1" customHeight="1" x14ac:dyDescent="0.2">
      <c r="A5">
        <v>3</v>
      </c>
      <c r="B5" s="35">
        <v>3</v>
      </c>
      <c r="C5" s="35">
        <v>1</v>
      </c>
      <c r="D5" s="35">
        <v>1.1000000000000001</v>
      </c>
      <c r="E5" s="35" t="s">
        <v>456</v>
      </c>
      <c r="F5" s="35" t="s">
        <v>457</v>
      </c>
      <c r="G5" s="83" t="s">
        <v>467</v>
      </c>
      <c r="H5" s="45" t="s">
        <v>468</v>
      </c>
      <c r="I5" s="304" t="s">
        <v>470</v>
      </c>
      <c r="J5" s="304" t="s">
        <v>470</v>
      </c>
      <c r="K5" s="35"/>
      <c r="L5" s="88"/>
      <c r="M5" s="121" t="s">
        <v>35</v>
      </c>
      <c r="N5" s="88">
        <v>1</v>
      </c>
    </row>
    <row r="6" spans="1:14" ht="123" hidden="1" customHeight="1" x14ac:dyDescent="0.2">
      <c r="A6">
        <v>4</v>
      </c>
      <c r="B6" s="35">
        <v>4</v>
      </c>
      <c r="C6" s="35">
        <v>1</v>
      </c>
      <c r="D6" s="35" t="s">
        <v>494</v>
      </c>
      <c r="E6" s="35" t="s">
        <v>456</v>
      </c>
      <c r="F6" s="35" t="s">
        <v>457</v>
      </c>
      <c r="G6" s="83" t="s">
        <v>471</v>
      </c>
      <c r="H6" s="45" t="s">
        <v>472</v>
      </c>
      <c r="I6" s="304" t="s">
        <v>474</v>
      </c>
      <c r="J6" s="304" t="s">
        <v>474</v>
      </c>
      <c r="K6" s="35"/>
      <c r="L6" s="88"/>
      <c r="M6" s="121" t="s">
        <v>36</v>
      </c>
      <c r="N6" s="88">
        <v>0.2</v>
      </c>
    </row>
    <row r="7" spans="1:14" ht="97.5" hidden="1" customHeight="1" x14ac:dyDescent="0.2">
      <c r="A7">
        <v>5</v>
      </c>
      <c r="B7" s="35">
        <v>5</v>
      </c>
      <c r="C7" s="35">
        <v>1</v>
      </c>
      <c r="D7" s="35" t="s">
        <v>494</v>
      </c>
      <c r="E7" s="35" t="s">
        <v>456</v>
      </c>
      <c r="F7" s="35" t="s">
        <v>475</v>
      </c>
      <c r="G7" s="83" t="s">
        <v>471</v>
      </c>
      <c r="H7" s="45" t="s">
        <v>476</v>
      </c>
      <c r="I7" s="304" t="s">
        <v>478</v>
      </c>
      <c r="J7" s="304" t="s">
        <v>478</v>
      </c>
      <c r="K7" s="35"/>
      <c r="L7" s="88"/>
      <c r="M7" s="121" t="s">
        <v>36</v>
      </c>
      <c r="N7" s="88">
        <v>0.2</v>
      </c>
    </row>
    <row r="8" spans="1:14" ht="98.25" customHeight="1" x14ac:dyDescent="0.2">
      <c r="A8">
        <v>6</v>
      </c>
      <c r="B8" s="35">
        <v>6</v>
      </c>
      <c r="C8" s="35">
        <v>1</v>
      </c>
      <c r="D8" s="35">
        <v>1.1000000000000001</v>
      </c>
      <c r="E8" s="35" t="s">
        <v>456</v>
      </c>
      <c r="F8" s="35" t="s">
        <v>479</v>
      </c>
      <c r="G8" s="92" t="s">
        <v>480</v>
      </c>
      <c r="H8" s="45" t="s">
        <v>481</v>
      </c>
      <c r="I8" s="121" t="s">
        <v>483</v>
      </c>
      <c r="J8" s="121" t="s">
        <v>483</v>
      </c>
      <c r="K8" s="35"/>
      <c r="L8" s="88"/>
      <c r="M8" s="121" t="s">
        <v>35</v>
      </c>
      <c r="N8" s="88">
        <v>0.8</v>
      </c>
    </row>
    <row r="9" spans="1:14" ht="78.75" customHeight="1" x14ac:dyDescent="0.2">
      <c r="A9">
        <v>7</v>
      </c>
      <c r="B9" s="35">
        <v>7</v>
      </c>
      <c r="C9" s="35">
        <v>1</v>
      </c>
      <c r="D9" s="35">
        <v>1.1000000000000001</v>
      </c>
      <c r="E9" s="35" t="s">
        <v>456</v>
      </c>
      <c r="F9" s="35" t="s">
        <v>484</v>
      </c>
      <c r="G9" s="92" t="s">
        <v>485</v>
      </c>
      <c r="H9" s="45" t="s">
        <v>486</v>
      </c>
      <c r="I9" s="45" t="s">
        <v>488</v>
      </c>
      <c r="J9" s="45" t="s">
        <v>488</v>
      </c>
      <c r="K9" s="35"/>
      <c r="L9" s="305"/>
      <c r="M9" s="121" t="s">
        <v>37</v>
      </c>
      <c r="N9" s="316" t="s">
        <v>507</v>
      </c>
    </row>
    <row r="10" spans="1:14" ht="89.25" customHeight="1" x14ac:dyDescent="0.2">
      <c r="A10">
        <v>8</v>
      </c>
      <c r="B10" s="35">
        <v>8</v>
      </c>
      <c r="C10" s="35">
        <v>1</v>
      </c>
      <c r="D10" s="35">
        <v>1.5</v>
      </c>
      <c r="E10" s="35" t="s">
        <v>456</v>
      </c>
      <c r="F10" s="35" t="s">
        <v>50</v>
      </c>
      <c r="G10" s="317" t="s">
        <v>497</v>
      </c>
      <c r="H10" s="45" t="s">
        <v>498</v>
      </c>
      <c r="I10" s="318" t="s">
        <v>500</v>
      </c>
      <c r="J10" s="318" t="s">
        <v>500</v>
      </c>
      <c r="K10" s="35"/>
      <c r="L10" s="88"/>
      <c r="M10" s="121" t="s">
        <v>37</v>
      </c>
      <c r="N10" s="316" t="s">
        <v>508</v>
      </c>
    </row>
    <row r="11" spans="1:14" ht="104.25" customHeight="1" x14ac:dyDescent="0.2">
      <c r="A11">
        <v>9</v>
      </c>
      <c r="B11" s="35">
        <v>9</v>
      </c>
      <c r="C11" s="43">
        <v>1</v>
      </c>
      <c r="D11" s="35">
        <v>1.1000000000000001</v>
      </c>
      <c r="E11" s="35" t="s">
        <v>456</v>
      </c>
      <c r="F11" s="35" t="s">
        <v>475</v>
      </c>
      <c r="G11" s="92" t="s">
        <v>501</v>
      </c>
      <c r="H11" s="45" t="s">
        <v>502</v>
      </c>
      <c r="I11" s="319" t="s">
        <v>504</v>
      </c>
      <c r="J11" s="319" t="s">
        <v>504</v>
      </c>
      <c r="K11" s="35"/>
      <c r="L11" s="88"/>
      <c r="M11" s="121" t="s">
        <v>36</v>
      </c>
      <c r="N11" s="88">
        <v>0.5</v>
      </c>
    </row>
    <row r="12" spans="1:14" ht="95.25" customHeight="1" x14ac:dyDescent="0.2">
      <c r="A12">
        <v>10</v>
      </c>
      <c r="B12" s="35">
        <v>10</v>
      </c>
      <c r="C12" s="43">
        <v>1</v>
      </c>
      <c r="D12" s="35">
        <v>1.1000000000000001</v>
      </c>
      <c r="E12" s="35" t="s">
        <v>456</v>
      </c>
      <c r="F12" s="35" t="s">
        <v>475</v>
      </c>
      <c r="G12" s="92" t="s">
        <v>489</v>
      </c>
      <c r="H12" s="45" t="s">
        <v>490</v>
      </c>
      <c r="I12" s="319" t="s">
        <v>505</v>
      </c>
      <c r="J12" s="319" t="s">
        <v>505</v>
      </c>
      <c r="K12" s="35"/>
      <c r="L12" s="88"/>
      <c r="M12" s="121" t="s">
        <v>36</v>
      </c>
      <c r="N12" s="88">
        <v>0.6</v>
      </c>
    </row>
    <row r="13" spans="1:14" ht="81" customHeight="1" x14ac:dyDescent="0.2">
      <c r="A13">
        <v>11</v>
      </c>
      <c r="B13" s="35">
        <v>11</v>
      </c>
      <c r="C13" s="35">
        <v>1</v>
      </c>
      <c r="D13" s="35">
        <v>1.1000000000000001</v>
      </c>
      <c r="E13" s="35" t="s">
        <v>456</v>
      </c>
      <c r="F13" s="35" t="s">
        <v>475</v>
      </c>
      <c r="G13" s="92" t="s">
        <v>492</v>
      </c>
      <c r="H13" s="45" t="s">
        <v>493</v>
      </c>
      <c r="I13" s="320" t="s">
        <v>506</v>
      </c>
      <c r="J13" s="320" t="s">
        <v>506</v>
      </c>
      <c r="K13" s="35"/>
      <c r="L13" s="88"/>
      <c r="M13" s="121" t="s">
        <v>36</v>
      </c>
      <c r="N13" s="88">
        <v>0.5</v>
      </c>
    </row>
  </sheetData>
  <mergeCells count="1">
    <mergeCell ref="F1:N1"/>
  </mergeCells>
  <dataValidations count="1">
    <dataValidation type="list" allowBlank="1" showInputMessage="1" showErrorMessage="1" sqref="M3:M13">
      <formula1>$AI$4:$AI$6</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4"/>
  <sheetViews>
    <sheetView workbookViewId="0">
      <selection activeCell="B1" sqref="B1:O1"/>
    </sheetView>
  </sheetViews>
  <sheetFormatPr baseColWidth="10" defaultRowHeight="12.75" x14ac:dyDescent="0.2"/>
  <cols>
    <col min="2" max="2" width="3.42578125" bestFit="1" customWidth="1"/>
    <col min="3" max="3" width="8.5703125" bestFit="1" customWidth="1"/>
    <col min="4" max="4" width="10" bestFit="1" customWidth="1"/>
    <col min="5" max="5" width="0" hidden="1" customWidth="1"/>
    <col min="6" max="6" width="20.42578125" customWidth="1"/>
    <col min="7" max="7" width="25.85546875" customWidth="1"/>
    <col min="8" max="8" width="0" hidden="1" customWidth="1"/>
    <col min="9" max="9" width="20.7109375" customWidth="1"/>
    <col min="10" max="10" width="0" hidden="1" customWidth="1"/>
    <col min="11" max="11" width="32.42578125" customWidth="1"/>
    <col min="12" max="13" width="0" hidden="1" customWidth="1"/>
  </cols>
  <sheetData>
    <row r="1" spans="2:15" ht="18" x14ac:dyDescent="0.25">
      <c r="B1" s="421" t="s">
        <v>87</v>
      </c>
      <c r="C1" s="422"/>
      <c r="D1" s="422"/>
      <c r="E1" s="422"/>
      <c r="F1" s="422"/>
      <c r="G1" s="422"/>
      <c r="H1" s="422"/>
      <c r="I1" s="422"/>
      <c r="J1" s="422"/>
      <c r="K1" s="422"/>
      <c r="L1" s="422"/>
      <c r="M1" s="422"/>
      <c r="N1" s="422"/>
      <c r="O1" s="423"/>
    </row>
    <row r="2" spans="2:15" ht="61.5" customHeight="1" x14ac:dyDescent="0.2">
      <c r="B2" s="157" t="s">
        <v>402</v>
      </c>
      <c r="C2" s="157" t="s">
        <v>396</v>
      </c>
      <c r="D2" s="157" t="s">
        <v>397</v>
      </c>
      <c r="E2" s="157" t="s">
        <v>403</v>
      </c>
      <c r="F2" s="157" t="s">
        <v>391</v>
      </c>
      <c r="G2" s="157" t="s">
        <v>390</v>
      </c>
      <c r="H2" s="157" t="s">
        <v>61</v>
      </c>
      <c r="I2" s="157" t="s">
        <v>404</v>
      </c>
      <c r="J2" s="157" t="s">
        <v>64</v>
      </c>
      <c r="K2" s="157" t="s">
        <v>393</v>
      </c>
      <c r="L2" s="157" t="s">
        <v>66</v>
      </c>
      <c r="M2" s="157" t="s">
        <v>67</v>
      </c>
      <c r="N2" s="157" t="s">
        <v>394</v>
      </c>
      <c r="O2" s="157" t="s">
        <v>388</v>
      </c>
    </row>
    <row r="3" spans="2:15" ht="93" hidden="1" customHeight="1" x14ac:dyDescent="0.2">
      <c r="B3" s="35">
        <v>1</v>
      </c>
      <c r="C3" s="35">
        <v>1</v>
      </c>
      <c r="D3" s="35">
        <v>1.2</v>
      </c>
      <c r="E3" s="35" t="s">
        <v>87</v>
      </c>
      <c r="F3" s="35" t="s">
        <v>120</v>
      </c>
      <c r="G3" s="35" t="s">
        <v>121</v>
      </c>
      <c r="H3" s="192">
        <v>43465</v>
      </c>
      <c r="I3" s="92" t="s">
        <v>122</v>
      </c>
      <c r="J3" s="35" t="s">
        <v>123</v>
      </c>
      <c r="K3" s="92" t="s">
        <v>124</v>
      </c>
      <c r="L3" s="35" t="s">
        <v>93</v>
      </c>
      <c r="M3" s="45">
        <v>1</v>
      </c>
      <c r="N3" s="92" t="s">
        <v>35</v>
      </c>
      <c r="O3" s="45">
        <v>1</v>
      </c>
    </row>
    <row r="4" spans="2:15" ht="114" hidden="1" customHeight="1" x14ac:dyDescent="0.2">
      <c r="B4" s="35">
        <v>2</v>
      </c>
      <c r="C4" s="35">
        <v>1</v>
      </c>
      <c r="D4" s="35">
        <v>1.2</v>
      </c>
      <c r="E4" s="35" t="s">
        <v>87</v>
      </c>
      <c r="F4" s="35" t="s">
        <v>120</v>
      </c>
      <c r="G4" s="35" t="s">
        <v>125</v>
      </c>
      <c r="H4" s="192">
        <v>43465</v>
      </c>
      <c r="I4" s="92" t="s">
        <v>126</v>
      </c>
      <c r="J4" s="35" t="s">
        <v>127</v>
      </c>
      <c r="K4" s="92" t="s">
        <v>128</v>
      </c>
      <c r="L4" s="35" t="s">
        <v>93</v>
      </c>
      <c r="M4" s="45">
        <v>1</v>
      </c>
      <c r="N4" s="92" t="s">
        <v>37</v>
      </c>
      <c r="O4" s="82">
        <v>1</v>
      </c>
    </row>
    <row r="5" spans="2:15" ht="140.25" hidden="1" x14ac:dyDescent="0.2">
      <c r="B5" s="35">
        <v>3</v>
      </c>
      <c r="C5" s="35">
        <v>1</v>
      </c>
      <c r="D5" s="35">
        <v>1.2</v>
      </c>
      <c r="E5" s="35" t="s">
        <v>87</v>
      </c>
      <c r="F5" s="35" t="s">
        <v>120</v>
      </c>
      <c r="G5" s="35" t="s">
        <v>129</v>
      </c>
      <c r="H5" s="192">
        <v>43465</v>
      </c>
      <c r="I5" s="92" t="s">
        <v>130</v>
      </c>
      <c r="J5" s="35" t="s">
        <v>131</v>
      </c>
      <c r="K5" s="92" t="s">
        <v>132</v>
      </c>
      <c r="L5" s="35" t="s">
        <v>93</v>
      </c>
      <c r="M5" s="45">
        <v>0.9</v>
      </c>
      <c r="N5" s="92" t="s">
        <v>35</v>
      </c>
      <c r="O5" s="82">
        <v>0.9</v>
      </c>
    </row>
    <row r="6" spans="2:15" ht="163.5" hidden="1" customHeight="1" x14ac:dyDescent="0.2">
      <c r="B6" s="35">
        <v>4</v>
      </c>
      <c r="C6" s="35">
        <v>1</v>
      </c>
      <c r="D6" s="35">
        <v>1.2</v>
      </c>
      <c r="E6" s="35" t="s">
        <v>87</v>
      </c>
      <c r="F6" s="35" t="s">
        <v>120</v>
      </c>
      <c r="G6" s="35" t="s">
        <v>133</v>
      </c>
      <c r="H6" s="192">
        <v>43465</v>
      </c>
      <c r="I6" s="92" t="s">
        <v>134</v>
      </c>
      <c r="J6" s="35" t="s">
        <v>135</v>
      </c>
      <c r="K6" s="92" t="s">
        <v>136</v>
      </c>
      <c r="L6" s="35" t="s">
        <v>93</v>
      </c>
      <c r="M6" s="45">
        <v>0.64</v>
      </c>
      <c r="N6" s="92" t="s">
        <v>35</v>
      </c>
      <c r="O6" s="82">
        <v>0.4</v>
      </c>
    </row>
    <row r="7" spans="2:15" ht="140.25" hidden="1" x14ac:dyDescent="0.2">
      <c r="B7" s="35">
        <v>5</v>
      </c>
      <c r="C7" s="35">
        <v>1</v>
      </c>
      <c r="D7" s="35">
        <v>1.2</v>
      </c>
      <c r="E7" s="35" t="s">
        <v>87</v>
      </c>
      <c r="F7" s="35" t="s">
        <v>120</v>
      </c>
      <c r="G7" s="35" t="s">
        <v>137</v>
      </c>
      <c r="H7" s="192">
        <v>43465</v>
      </c>
      <c r="I7" s="92" t="s">
        <v>138</v>
      </c>
      <c r="J7" s="35" t="s">
        <v>139</v>
      </c>
      <c r="K7" s="92" t="s">
        <v>140</v>
      </c>
      <c r="L7" s="35" t="s">
        <v>93</v>
      </c>
      <c r="M7" s="45">
        <v>1</v>
      </c>
      <c r="N7" s="92" t="s">
        <v>36</v>
      </c>
      <c r="O7" s="82">
        <v>0.25</v>
      </c>
    </row>
    <row r="8" spans="2:15" ht="140.25" hidden="1" x14ac:dyDescent="0.2">
      <c r="B8" s="35">
        <v>6</v>
      </c>
      <c r="C8" s="35">
        <v>1</v>
      </c>
      <c r="D8" s="35">
        <v>1.2</v>
      </c>
      <c r="E8" s="35" t="s">
        <v>87</v>
      </c>
      <c r="F8" s="35" t="s">
        <v>120</v>
      </c>
      <c r="G8" s="35" t="s">
        <v>141</v>
      </c>
      <c r="H8" s="192">
        <v>43465</v>
      </c>
      <c r="I8" s="92" t="s">
        <v>142</v>
      </c>
      <c r="J8" s="35" t="s">
        <v>143</v>
      </c>
      <c r="K8" s="92" t="s">
        <v>144</v>
      </c>
      <c r="L8" s="35" t="s">
        <v>93</v>
      </c>
      <c r="M8" s="45">
        <v>1</v>
      </c>
      <c r="N8" s="92" t="s">
        <v>36</v>
      </c>
      <c r="O8" s="82">
        <v>0.5</v>
      </c>
    </row>
    <row r="9" spans="2:15" ht="102" x14ac:dyDescent="0.2">
      <c r="B9" s="35">
        <v>7</v>
      </c>
      <c r="C9" s="69">
        <v>1</v>
      </c>
      <c r="D9" s="69">
        <v>1.2</v>
      </c>
      <c r="E9" s="35" t="s">
        <v>87</v>
      </c>
      <c r="F9" s="35" t="s">
        <v>145</v>
      </c>
      <c r="G9" s="69" t="s">
        <v>146</v>
      </c>
      <c r="H9" s="193">
        <v>43465</v>
      </c>
      <c r="I9" s="70" t="s">
        <v>147</v>
      </c>
      <c r="J9" s="69" t="s">
        <v>148</v>
      </c>
      <c r="K9" s="70" t="s">
        <v>149</v>
      </c>
      <c r="L9" s="69" t="s">
        <v>150</v>
      </c>
      <c r="M9" s="109">
        <v>1201829386</v>
      </c>
      <c r="N9" s="70" t="s">
        <v>36</v>
      </c>
      <c r="O9" s="110">
        <v>7500000000</v>
      </c>
    </row>
    <row r="10" spans="2:15" ht="111" customHeight="1" x14ac:dyDescent="0.2">
      <c r="B10" s="35">
        <v>8</v>
      </c>
      <c r="C10" s="69">
        <v>1</v>
      </c>
      <c r="D10" s="69">
        <v>1.2</v>
      </c>
      <c r="E10" s="35" t="s">
        <v>87</v>
      </c>
      <c r="F10" s="35" t="s">
        <v>145</v>
      </c>
      <c r="G10" s="69" t="s">
        <v>151</v>
      </c>
      <c r="H10" s="193">
        <v>43465</v>
      </c>
      <c r="I10" s="70" t="s">
        <v>152</v>
      </c>
      <c r="J10" s="69" t="s">
        <v>153</v>
      </c>
      <c r="K10" s="70" t="s">
        <v>154</v>
      </c>
      <c r="L10" s="69" t="s">
        <v>93</v>
      </c>
      <c r="M10" s="88">
        <v>0.95</v>
      </c>
      <c r="N10" s="70" t="s">
        <v>35</v>
      </c>
      <c r="O10" s="194">
        <v>0.9</v>
      </c>
    </row>
    <row r="11" spans="2:15" ht="82.5" customHeight="1" x14ac:dyDescent="0.2">
      <c r="B11" s="35">
        <v>9</v>
      </c>
      <c r="C11" s="69">
        <v>1</v>
      </c>
      <c r="D11" s="69">
        <v>1.2</v>
      </c>
      <c r="E11" s="35" t="s">
        <v>87</v>
      </c>
      <c r="F11" s="35" t="s">
        <v>145</v>
      </c>
      <c r="G11" s="69" t="s">
        <v>155</v>
      </c>
      <c r="H11" s="193">
        <v>43465</v>
      </c>
      <c r="I11" s="70" t="s">
        <v>156</v>
      </c>
      <c r="J11" s="69" t="s">
        <v>157</v>
      </c>
      <c r="K11" s="70" t="s">
        <v>158</v>
      </c>
      <c r="L11" s="69" t="s">
        <v>93</v>
      </c>
      <c r="M11" s="88">
        <v>0.88</v>
      </c>
      <c r="N11" s="70" t="s">
        <v>35</v>
      </c>
      <c r="O11" s="194">
        <v>0.9</v>
      </c>
    </row>
    <row r="12" spans="2:15" ht="81.75" customHeight="1" x14ac:dyDescent="0.2">
      <c r="B12" s="35">
        <v>10</v>
      </c>
      <c r="C12" s="69">
        <v>1</v>
      </c>
      <c r="D12" s="69">
        <v>1.2</v>
      </c>
      <c r="E12" s="35" t="s">
        <v>87</v>
      </c>
      <c r="F12" s="35" t="s">
        <v>145</v>
      </c>
      <c r="G12" s="69" t="s">
        <v>159</v>
      </c>
      <c r="H12" s="193">
        <v>43465</v>
      </c>
      <c r="I12" s="70" t="s">
        <v>160</v>
      </c>
      <c r="J12" s="69" t="s">
        <v>161</v>
      </c>
      <c r="K12" s="70" t="s">
        <v>162</v>
      </c>
      <c r="L12" s="69" t="s">
        <v>93</v>
      </c>
      <c r="M12" s="87">
        <v>0.95</v>
      </c>
      <c r="N12" s="70" t="s">
        <v>36</v>
      </c>
      <c r="O12" s="194">
        <v>0.9</v>
      </c>
    </row>
    <row r="13" spans="2:15" ht="96.75" customHeight="1" x14ac:dyDescent="0.2">
      <c r="B13" s="35">
        <v>11</v>
      </c>
      <c r="C13" s="69">
        <v>1</v>
      </c>
      <c r="D13" s="69">
        <v>1.2</v>
      </c>
      <c r="E13" s="35" t="s">
        <v>87</v>
      </c>
      <c r="F13" s="35" t="s">
        <v>145</v>
      </c>
      <c r="G13" s="69" t="s">
        <v>163</v>
      </c>
      <c r="H13" s="193">
        <v>43465</v>
      </c>
      <c r="I13" s="70" t="s">
        <v>164</v>
      </c>
      <c r="J13" s="69" t="s">
        <v>165</v>
      </c>
      <c r="K13" s="70" t="s">
        <v>166</v>
      </c>
      <c r="L13" s="69" t="s">
        <v>93</v>
      </c>
      <c r="M13" s="88">
        <v>1</v>
      </c>
      <c r="N13" s="70" t="s">
        <v>35</v>
      </c>
      <c r="O13" s="194">
        <v>1</v>
      </c>
    </row>
    <row r="14" spans="2:15" ht="110.25" customHeight="1" x14ac:dyDescent="0.2">
      <c r="B14" s="35">
        <v>12</v>
      </c>
      <c r="C14" s="69">
        <v>1</v>
      </c>
      <c r="D14" s="69">
        <v>1.2</v>
      </c>
      <c r="E14" s="35" t="s">
        <v>87</v>
      </c>
      <c r="F14" s="35" t="s">
        <v>145</v>
      </c>
      <c r="G14" s="69" t="s">
        <v>167</v>
      </c>
      <c r="H14" s="193">
        <v>43465</v>
      </c>
      <c r="I14" s="70" t="s">
        <v>168</v>
      </c>
      <c r="J14" s="69" t="s">
        <v>169</v>
      </c>
      <c r="K14" s="70" t="s">
        <v>170</v>
      </c>
      <c r="L14" s="69" t="s">
        <v>93</v>
      </c>
      <c r="M14" s="88">
        <v>1</v>
      </c>
      <c r="N14" s="70" t="s">
        <v>37</v>
      </c>
      <c r="O14" s="194">
        <v>1</v>
      </c>
    </row>
  </sheetData>
  <mergeCells count="1">
    <mergeCell ref="B1:O1"/>
  </mergeCells>
  <dataValidations count="2">
    <dataValidation type="list" allowBlank="1" showInputMessage="1" showErrorMessage="1" sqref="N9:N14">
      <formula1>$AH$4:$AH$6</formula1>
    </dataValidation>
    <dataValidation type="list" allowBlank="1" showInputMessage="1" showErrorMessage="1" sqref="N3:N8">
      <formula1>$AI$4:$AI$6</formula1>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
  <sheetViews>
    <sheetView workbookViewId="0">
      <selection activeCell="B1" sqref="B1:O1"/>
    </sheetView>
  </sheetViews>
  <sheetFormatPr baseColWidth="10" defaultRowHeight="12.75" x14ac:dyDescent="0.2"/>
  <cols>
    <col min="5" max="5" width="0" hidden="1" customWidth="1"/>
    <col min="6" max="6" width="13.5703125" customWidth="1"/>
    <col min="7" max="7" width="25.28515625" customWidth="1"/>
    <col min="8" max="8" width="0" hidden="1" customWidth="1"/>
    <col min="9" max="9" width="25.42578125" customWidth="1"/>
    <col min="10" max="10" width="8.28515625" hidden="1" customWidth="1"/>
    <col min="11" max="11" width="30.42578125" customWidth="1"/>
    <col min="12" max="13" width="0" hidden="1" customWidth="1"/>
    <col min="14" max="14" width="13.140625" customWidth="1"/>
  </cols>
  <sheetData>
    <row r="1" spans="2:15" ht="18" x14ac:dyDescent="0.2">
      <c r="B1" s="425" t="s">
        <v>88</v>
      </c>
      <c r="C1" s="426"/>
      <c r="D1" s="426"/>
      <c r="E1" s="426"/>
      <c r="F1" s="426"/>
      <c r="G1" s="426"/>
      <c r="H1" s="426"/>
      <c r="I1" s="426"/>
      <c r="J1" s="426"/>
      <c r="K1" s="426"/>
      <c r="L1" s="426"/>
      <c r="M1" s="426"/>
      <c r="N1" s="426"/>
      <c r="O1" s="427"/>
    </row>
    <row r="2" spans="2:15" ht="76.5" x14ac:dyDescent="0.2">
      <c r="B2" s="186" t="s">
        <v>402</v>
      </c>
      <c r="C2" s="79" t="s">
        <v>396</v>
      </c>
      <c r="D2" s="79" t="s">
        <v>397</v>
      </c>
      <c r="E2" s="79" t="s">
        <v>44</v>
      </c>
      <c r="F2" s="79" t="s">
        <v>391</v>
      </c>
      <c r="G2" s="79" t="s">
        <v>390</v>
      </c>
      <c r="H2" s="79" t="s">
        <v>405</v>
      </c>
      <c r="I2" s="79" t="s">
        <v>392</v>
      </c>
      <c r="J2" s="79" t="s">
        <v>396</v>
      </c>
      <c r="K2" s="79" t="s">
        <v>393</v>
      </c>
      <c r="L2" s="79" t="s">
        <v>66</v>
      </c>
      <c r="M2" s="79" t="s">
        <v>67</v>
      </c>
      <c r="N2" s="79" t="s">
        <v>406</v>
      </c>
      <c r="O2" s="187" t="s">
        <v>68</v>
      </c>
    </row>
    <row r="3" spans="2:15" ht="103.5" customHeight="1" x14ac:dyDescent="0.2">
      <c r="B3" s="188">
        <v>1</v>
      </c>
      <c r="C3" s="69">
        <v>3</v>
      </c>
      <c r="D3" s="69">
        <v>3.1</v>
      </c>
      <c r="E3" s="70" t="s">
        <v>88</v>
      </c>
      <c r="F3" s="71" t="s">
        <v>89</v>
      </c>
      <c r="G3" s="195" t="s">
        <v>90</v>
      </c>
      <c r="H3" s="73">
        <v>43465</v>
      </c>
      <c r="I3" s="195" t="s">
        <v>91</v>
      </c>
      <c r="J3" s="195" t="s">
        <v>92</v>
      </c>
      <c r="K3" s="195" t="s">
        <v>318</v>
      </c>
      <c r="L3" s="74" t="s">
        <v>93</v>
      </c>
      <c r="M3" s="196">
        <v>1</v>
      </c>
      <c r="N3" s="69" t="s">
        <v>35</v>
      </c>
      <c r="O3" s="197">
        <v>0.95</v>
      </c>
    </row>
    <row r="4" spans="2:15" ht="102.75" customHeight="1" thickBot="1" x14ac:dyDescent="0.25">
      <c r="B4" s="189">
        <v>2</v>
      </c>
      <c r="C4" s="198">
        <v>3</v>
      </c>
      <c r="D4" s="198">
        <v>3.1</v>
      </c>
      <c r="E4" s="199" t="s">
        <v>88</v>
      </c>
      <c r="F4" s="200" t="s">
        <v>89</v>
      </c>
      <c r="G4" s="201" t="s">
        <v>94</v>
      </c>
      <c r="H4" s="202">
        <v>43465</v>
      </c>
      <c r="I4" s="201" t="s">
        <v>95</v>
      </c>
      <c r="J4" s="201" t="s">
        <v>96</v>
      </c>
      <c r="K4" s="201" t="s">
        <v>319</v>
      </c>
      <c r="L4" s="203" t="s">
        <v>93</v>
      </c>
      <c r="M4" s="204">
        <v>1</v>
      </c>
      <c r="N4" s="198" t="s">
        <v>35</v>
      </c>
      <c r="O4" s="205">
        <v>0.95</v>
      </c>
    </row>
  </sheetData>
  <mergeCells count="1">
    <mergeCell ref="B1:O1"/>
  </mergeCells>
  <dataValidations count="1">
    <dataValidation type="list" allowBlank="1" showInputMessage="1" showErrorMessage="1" sqref="N3:N4">
      <formula1>$AI$4:$AI$6</formula1>
    </dataValidation>
  </dataValidation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1"/>
  <sheetViews>
    <sheetView topLeftCell="A11" workbookViewId="0">
      <selection activeCell="B1" sqref="B1:O1"/>
    </sheetView>
  </sheetViews>
  <sheetFormatPr baseColWidth="10" defaultRowHeight="12.75" x14ac:dyDescent="0.2"/>
  <cols>
    <col min="5" max="5" width="0" hidden="1" customWidth="1"/>
    <col min="7" max="7" width="31.5703125" customWidth="1"/>
    <col min="8" max="8" width="0" hidden="1" customWidth="1"/>
    <col min="9" max="9" width="25.28515625" customWidth="1"/>
    <col min="10" max="10" width="0" hidden="1" customWidth="1"/>
    <col min="11" max="11" width="18.5703125" customWidth="1"/>
    <col min="12" max="13" width="0" hidden="1" customWidth="1"/>
  </cols>
  <sheetData>
    <row r="1" spans="2:15" ht="18.75" thickBot="1" x14ac:dyDescent="0.25">
      <c r="B1" s="428" t="s">
        <v>97</v>
      </c>
      <c r="C1" s="429"/>
      <c r="D1" s="429"/>
      <c r="E1" s="429"/>
      <c r="F1" s="429"/>
      <c r="G1" s="429"/>
      <c r="H1" s="429"/>
      <c r="I1" s="429"/>
      <c r="J1" s="429"/>
      <c r="K1" s="429"/>
      <c r="L1" s="429"/>
      <c r="M1" s="429"/>
      <c r="N1" s="429"/>
      <c r="O1" s="430"/>
    </row>
    <row r="2" spans="2:15" ht="63.75" x14ac:dyDescent="0.2">
      <c r="B2" s="158" t="s">
        <v>395</v>
      </c>
      <c r="C2" s="160" t="s">
        <v>396</v>
      </c>
      <c r="D2" s="160" t="s">
        <v>397</v>
      </c>
      <c r="E2" s="160" t="s">
        <v>403</v>
      </c>
      <c r="F2" s="160" t="s">
        <v>391</v>
      </c>
      <c r="G2" s="160" t="s">
        <v>390</v>
      </c>
      <c r="H2" s="160" t="s">
        <v>61</v>
      </c>
      <c r="I2" s="160" t="s">
        <v>386</v>
      </c>
      <c r="J2" s="160" t="s">
        <v>64</v>
      </c>
      <c r="K2" s="160" t="s">
        <v>387</v>
      </c>
      <c r="L2" s="160" t="s">
        <v>66</v>
      </c>
      <c r="M2" s="160" t="s">
        <v>67</v>
      </c>
      <c r="N2" s="160" t="s">
        <v>389</v>
      </c>
      <c r="O2" s="176" t="s">
        <v>388</v>
      </c>
    </row>
    <row r="3" spans="2:15" ht="102" hidden="1" x14ac:dyDescent="0.2">
      <c r="B3" s="188">
        <v>1</v>
      </c>
      <c r="C3" s="35">
        <v>4</v>
      </c>
      <c r="D3" s="35">
        <v>4.0999999999999996</v>
      </c>
      <c r="E3" s="92" t="s">
        <v>97</v>
      </c>
      <c r="F3" s="35" t="s">
        <v>327</v>
      </c>
      <c r="G3" s="35" t="s">
        <v>328</v>
      </c>
      <c r="H3" s="94">
        <v>43465</v>
      </c>
      <c r="I3" s="88" t="s">
        <v>329</v>
      </c>
      <c r="J3" s="206" t="s">
        <v>330</v>
      </c>
      <c r="K3" s="88" t="s">
        <v>331</v>
      </c>
      <c r="L3" s="97" t="s">
        <v>51</v>
      </c>
      <c r="M3" s="207" t="s">
        <v>248</v>
      </c>
      <c r="N3" s="35" t="s">
        <v>35</v>
      </c>
      <c r="O3" s="164">
        <v>1</v>
      </c>
    </row>
    <row r="4" spans="2:15" ht="102" hidden="1" x14ac:dyDescent="0.2">
      <c r="B4" s="188">
        <v>2</v>
      </c>
      <c r="C4" s="35">
        <v>4</v>
      </c>
      <c r="D4" s="35">
        <v>4.0999999999999996</v>
      </c>
      <c r="E4" s="92" t="s">
        <v>97</v>
      </c>
      <c r="F4" s="92" t="s">
        <v>332</v>
      </c>
      <c r="G4" s="35" t="s">
        <v>333</v>
      </c>
      <c r="H4" s="94">
        <v>43465</v>
      </c>
      <c r="I4" s="88" t="s">
        <v>334</v>
      </c>
      <c r="J4" s="206" t="s">
        <v>335</v>
      </c>
      <c r="K4" s="88" t="s">
        <v>336</v>
      </c>
      <c r="L4" s="97" t="s">
        <v>51</v>
      </c>
      <c r="M4" s="208"/>
      <c r="N4" s="35" t="s">
        <v>36</v>
      </c>
      <c r="O4" s="164">
        <v>1</v>
      </c>
    </row>
    <row r="5" spans="2:15" ht="140.25" hidden="1" x14ac:dyDescent="0.2">
      <c r="B5" s="188">
        <v>3</v>
      </c>
      <c r="C5" s="35">
        <v>4</v>
      </c>
      <c r="D5" s="35">
        <v>4.0999999999999996</v>
      </c>
      <c r="E5" s="92" t="s">
        <v>97</v>
      </c>
      <c r="F5" s="92" t="s">
        <v>332</v>
      </c>
      <c r="G5" s="35" t="s">
        <v>337</v>
      </c>
      <c r="H5" s="94">
        <v>43465</v>
      </c>
      <c r="I5" s="88" t="s">
        <v>338</v>
      </c>
      <c r="J5" s="206" t="s">
        <v>339</v>
      </c>
      <c r="K5" s="88" t="s">
        <v>340</v>
      </c>
      <c r="L5" s="97" t="s">
        <v>341</v>
      </c>
      <c r="M5" s="207"/>
      <c r="N5" s="35" t="s">
        <v>35</v>
      </c>
      <c r="O5" s="164">
        <v>1</v>
      </c>
    </row>
    <row r="6" spans="2:15" ht="178.5" hidden="1" x14ac:dyDescent="0.2">
      <c r="B6" s="188">
        <v>4</v>
      </c>
      <c r="C6" s="35">
        <v>4</v>
      </c>
      <c r="D6" s="35">
        <v>4.0999999999999996</v>
      </c>
      <c r="E6" s="92" t="s">
        <v>97</v>
      </c>
      <c r="F6" s="92" t="s">
        <v>332</v>
      </c>
      <c r="G6" s="35" t="s">
        <v>342</v>
      </c>
      <c r="H6" s="94">
        <v>43465</v>
      </c>
      <c r="I6" s="35" t="s">
        <v>343</v>
      </c>
      <c r="J6" s="35" t="s">
        <v>344</v>
      </c>
      <c r="K6" s="88" t="s">
        <v>345</v>
      </c>
      <c r="L6" s="97" t="s">
        <v>51</v>
      </c>
      <c r="M6" s="209"/>
      <c r="N6" s="35" t="s">
        <v>35</v>
      </c>
      <c r="O6" s="164">
        <v>1</v>
      </c>
    </row>
    <row r="7" spans="2:15" ht="127.5" hidden="1" x14ac:dyDescent="0.2">
      <c r="B7" s="188">
        <v>5</v>
      </c>
      <c r="C7" s="35">
        <v>4</v>
      </c>
      <c r="D7" s="35">
        <v>4.2</v>
      </c>
      <c r="E7" s="92" t="s">
        <v>97</v>
      </c>
      <c r="F7" s="35" t="s">
        <v>346</v>
      </c>
      <c r="G7" s="35" t="s">
        <v>347</v>
      </c>
      <c r="H7" s="94">
        <v>43465</v>
      </c>
      <c r="I7" s="35" t="s">
        <v>348</v>
      </c>
      <c r="J7" s="35" t="s">
        <v>349</v>
      </c>
      <c r="K7" s="35" t="s">
        <v>350</v>
      </c>
      <c r="L7" s="97" t="s">
        <v>51</v>
      </c>
      <c r="M7" s="210"/>
      <c r="N7" s="35" t="s">
        <v>35</v>
      </c>
      <c r="O7" s="211">
        <v>1</v>
      </c>
    </row>
    <row r="8" spans="2:15" ht="114.75" x14ac:dyDescent="0.2">
      <c r="B8" s="188">
        <v>6</v>
      </c>
      <c r="C8" s="35">
        <v>4</v>
      </c>
      <c r="D8" s="35">
        <v>4.2</v>
      </c>
      <c r="E8" s="92" t="s">
        <v>97</v>
      </c>
      <c r="F8" s="35" t="s">
        <v>351</v>
      </c>
      <c r="G8" s="35" t="s">
        <v>352</v>
      </c>
      <c r="H8" s="94">
        <v>43465</v>
      </c>
      <c r="I8" s="35" t="s">
        <v>353</v>
      </c>
      <c r="J8" s="35" t="s">
        <v>354</v>
      </c>
      <c r="K8" s="88" t="s">
        <v>355</v>
      </c>
      <c r="L8" s="97" t="s">
        <v>51</v>
      </c>
      <c r="M8" s="209">
        <v>4</v>
      </c>
      <c r="N8" s="35" t="s">
        <v>35</v>
      </c>
      <c r="O8" s="179">
        <v>1</v>
      </c>
    </row>
    <row r="9" spans="2:15" ht="114.75" x14ac:dyDescent="0.2">
      <c r="B9" s="188">
        <v>7</v>
      </c>
      <c r="C9" s="35">
        <v>4</v>
      </c>
      <c r="D9" s="35">
        <v>4.2</v>
      </c>
      <c r="E9" s="92" t="s">
        <v>97</v>
      </c>
      <c r="F9" s="35" t="s">
        <v>327</v>
      </c>
      <c r="G9" s="35" t="s">
        <v>356</v>
      </c>
      <c r="H9" s="94">
        <v>43465</v>
      </c>
      <c r="I9" s="212" t="s">
        <v>357</v>
      </c>
      <c r="J9" s="212" t="s">
        <v>358</v>
      </c>
      <c r="K9" s="88" t="s">
        <v>359</v>
      </c>
      <c r="L9" s="97" t="s">
        <v>51</v>
      </c>
      <c r="M9" s="210" t="s">
        <v>360</v>
      </c>
      <c r="N9" s="35" t="s">
        <v>35</v>
      </c>
      <c r="O9" s="211">
        <v>1</v>
      </c>
    </row>
    <row r="10" spans="2:15" ht="127.5" x14ac:dyDescent="0.2">
      <c r="B10" s="188">
        <v>8</v>
      </c>
      <c r="C10" s="35">
        <v>4</v>
      </c>
      <c r="D10" s="35">
        <v>4.3</v>
      </c>
      <c r="E10" s="92" t="s">
        <v>97</v>
      </c>
      <c r="F10" s="213" t="s">
        <v>361</v>
      </c>
      <c r="G10" s="213" t="s">
        <v>362</v>
      </c>
      <c r="H10" s="117">
        <v>43448</v>
      </c>
      <c r="I10" s="213" t="s">
        <v>363</v>
      </c>
      <c r="J10" s="213" t="s">
        <v>364</v>
      </c>
      <c r="K10" s="88" t="s">
        <v>365</v>
      </c>
      <c r="L10" s="88" t="s">
        <v>51</v>
      </c>
      <c r="M10" s="35">
        <v>4</v>
      </c>
      <c r="N10" s="45" t="s">
        <v>35</v>
      </c>
      <c r="O10" s="164">
        <v>100</v>
      </c>
    </row>
    <row r="11" spans="2:15" ht="179.25" thickBot="1" x14ac:dyDescent="0.25">
      <c r="B11" s="189">
        <v>9</v>
      </c>
      <c r="C11" s="165">
        <v>4</v>
      </c>
      <c r="D11" s="165">
        <v>4.4000000000000004</v>
      </c>
      <c r="E11" s="181" t="s">
        <v>97</v>
      </c>
      <c r="F11" s="165" t="s">
        <v>346</v>
      </c>
      <c r="G11" s="165" t="s">
        <v>366</v>
      </c>
      <c r="H11" s="167">
        <v>43465</v>
      </c>
      <c r="I11" s="214" t="s">
        <v>367</v>
      </c>
      <c r="J11" s="214" t="s">
        <v>368</v>
      </c>
      <c r="K11" s="215" t="s">
        <v>369</v>
      </c>
      <c r="L11" s="183" t="s">
        <v>51</v>
      </c>
      <c r="M11" s="216"/>
      <c r="N11" s="165" t="s">
        <v>35</v>
      </c>
      <c r="O11" s="217">
        <v>1</v>
      </c>
    </row>
  </sheetData>
  <mergeCells count="1">
    <mergeCell ref="B1:O1"/>
  </mergeCells>
  <dataValidations count="1">
    <dataValidation type="list" allowBlank="1" showInputMessage="1" showErrorMessage="1" sqref="N3:N11">
      <formula1>$AI$4:$AI$6</formula1>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3"/>
  <sheetViews>
    <sheetView workbookViewId="0">
      <selection activeCell="B1" sqref="B1:O1"/>
    </sheetView>
  </sheetViews>
  <sheetFormatPr baseColWidth="10" defaultRowHeight="12.75" x14ac:dyDescent="0.2"/>
  <cols>
    <col min="5" max="5" width="0" hidden="1" customWidth="1"/>
    <col min="6" max="6" width="13.140625" customWidth="1"/>
    <col min="7" max="7" width="21" customWidth="1"/>
    <col min="8" max="8" width="0" hidden="1" customWidth="1"/>
    <col min="10" max="10" width="19" customWidth="1"/>
    <col min="11" max="11" width="0" hidden="1" customWidth="1"/>
    <col min="12" max="12" width="23" customWidth="1"/>
    <col min="13" max="14" width="0" hidden="1" customWidth="1"/>
  </cols>
  <sheetData>
    <row r="1" spans="2:15" ht="18" x14ac:dyDescent="0.2">
      <c r="B1" s="425" t="s">
        <v>98</v>
      </c>
      <c r="C1" s="426"/>
      <c r="D1" s="426"/>
      <c r="E1" s="426"/>
      <c r="F1" s="426"/>
      <c r="G1" s="426"/>
      <c r="H1" s="426"/>
      <c r="I1" s="426"/>
      <c r="J1" s="426"/>
      <c r="K1" s="426"/>
      <c r="L1" s="426"/>
      <c r="M1" s="426"/>
      <c r="N1" s="426"/>
      <c r="O1" s="427"/>
    </row>
    <row r="2" spans="2:15" ht="54" customHeight="1" x14ac:dyDescent="0.2">
      <c r="B2" s="186" t="s">
        <v>378</v>
      </c>
      <c r="C2" s="79" t="s">
        <v>396</v>
      </c>
      <c r="D2" s="79" t="s">
        <v>397</v>
      </c>
      <c r="E2" s="79" t="s">
        <v>44</v>
      </c>
      <c r="F2" s="79" t="s">
        <v>391</v>
      </c>
      <c r="G2" s="79" t="s">
        <v>398</v>
      </c>
      <c r="H2" s="79" t="s">
        <v>61</v>
      </c>
      <c r="I2" s="79" t="s">
        <v>389</v>
      </c>
      <c r="J2" s="79" t="s">
        <v>386</v>
      </c>
      <c r="K2" s="79" t="s">
        <v>64</v>
      </c>
      <c r="L2" s="79" t="s">
        <v>387</v>
      </c>
      <c r="M2" s="79" t="s">
        <v>66</v>
      </c>
      <c r="N2" s="79" t="s">
        <v>67</v>
      </c>
      <c r="O2" s="187" t="s">
        <v>388</v>
      </c>
    </row>
    <row r="3" spans="2:15" ht="102" hidden="1" x14ac:dyDescent="0.2">
      <c r="B3" s="188">
        <v>1</v>
      </c>
      <c r="C3" s="35">
        <v>4</v>
      </c>
      <c r="D3" s="35">
        <v>4.5</v>
      </c>
      <c r="E3" s="35" t="s">
        <v>98</v>
      </c>
      <c r="F3" s="35" t="s">
        <v>171</v>
      </c>
      <c r="G3" s="35" t="s">
        <v>172</v>
      </c>
      <c r="H3" s="73">
        <v>43465</v>
      </c>
      <c r="I3" s="35" t="s">
        <v>35</v>
      </c>
      <c r="J3" s="35" t="s">
        <v>173</v>
      </c>
      <c r="K3" s="35" t="s">
        <v>174</v>
      </c>
      <c r="L3" s="35" t="s">
        <v>175</v>
      </c>
      <c r="M3" s="35" t="s">
        <v>51</v>
      </c>
      <c r="N3" s="82">
        <v>0.95</v>
      </c>
      <c r="O3" s="180">
        <v>1</v>
      </c>
    </row>
    <row r="4" spans="2:15" ht="89.25" hidden="1" x14ac:dyDescent="0.2">
      <c r="B4" s="188">
        <v>2</v>
      </c>
      <c r="C4" s="35">
        <v>4</v>
      </c>
      <c r="D4" s="35">
        <v>4.5</v>
      </c>
      <c r="E4" s="35" t="s">
        <v>98</v>
      </c>
      <c r="F4" s="35" t="s">
        <v>171</v>
      </c>
      <c r="G4" s="35" t="s">
        <v>176</v>
      </c>
      <c r="H4" s="73">
        <v>43465</v>
      </c>
      <c r="I4" s="45" t="s">
        <v>35</v>
      </c>
      <c r="J4" s="45" t="s">
        <v>177</v>
      </c>
      <c r="K4" s="45" t="s">
        <v>178</v>
      </c>
      <c r="L4" s="45" t="s">
        <v>179</v>
      </c>
      <c r="M4" s="35" t="s">
        <v>51</v>
      </c>
      <c r="N4" s="82">
        <v>0.97</v>
      </c>
      <c r="O4" s="180">
        <v>1</v>
      </c>
    </row>
    <row r="5" spans="2:15" ht="102" hidden="1" x14ac:dyDescent="0.2">
      <c r="B5" s="188">
        <v>3</v>
      </c>
      <c r="C5" s="35">
        <v>4</v>
      </c>
      <c r="D5" s="35">
        <v>4.5</v>
      </c>
      <c r="E5" s="35" t="s">
        <v>98</v>
      </c>
      <c r="F5" s="35" t="s">
        <v>171</v>
      </c>
      <c r="G5" s="35" t="s">
        <v>180</v>
      </c>
      <c r="H5" s="73">
        <v>43465</v>
      </c>
      <c r="I5" s="45" t="s">
        <v>35</v>
      </c>
      <c r="J5" s="45" t="s">
        <v>181</v>
      </c>
      <c r="K5" s="45" t="s">
        <v>182</v>
      </c>
      <c r="L5" s="45" t="s">
        <v>183</v>
      </c>
      <c r="M5" s="35" t="s">
        <v>51</v>
      </c>
      <c r="N5" s="82">
        <v>1</v>
      </c>
      <c r="O5" s="180">
        <v>1</v>
      </c>
    </row>
    <row r="6" spans="2:15" ht="159" hidden="1" customHeight="1" x14ac:dyDescent="0.2">
      <c r="B6" s="188">
        <v>4</v>
      </c>
      <c r="C6" s="35">
        <v>4</v>
      </c>
      <c r="D6" s="35">
        <v>4.5</v>
      </c>
      <c r="E6" s="35" t="s">
        <v>98</v>
      </c>
      <c r="F6" s="35" t="s">
        <v>171</v>
      </c>
      <c r="G6" s="92" t="s">
        <v>184</v>
      </c>
      <c r="H6" s="73">
        <v>43465</v>
      </c>
      <c r="I6" s="35" t="s">
        <v>35</v>
      </c>
      <c r="J6" s="212" t="s">
        <v>185</v>
      </c>
      <c r="K6" s="218" t="s">
        <v>186</v>
      </c>
      <c r="L6" s="89" t="s">
        <v>320</v>
      </c>
      <c r="M6" s="35" t="s">
        <v>51</v>
      </c>
      <c r="N6" s="82">
        <v>0.95</v>
      </c>
      <c r="O6" s="180">
        <v>1</v>
      </c>
    </row>
    <row r="7" spans="2:15" ht="127.5" hidden="1" x14ac:dyDescent="0.2">
      <c r="B7" s="188">
        <v>5</v>
      </c>
      <c r="C7" s="35">
        <v>4</v>
      </c>
      <c r="D7" s="35">
        <v>4.5</v>
      </c>
      <c r="E7" s="35" t="s">
        <v>98</v>
      </c>
      <c r="F7" s="35" t="s">
        <v>187</v>
      </c>
      <c r="G7" s="92" t="s">
        <v>188</v>
      </c>
      <c r="H7" s="73">
        <v>43465</v>
      </c>
      <c r="I7" s="35" t="s">
        <v>35</v>
      </c>
      <c r="J7" s="35" t="s">
        <v>189</v>
      </c>
      <c r="K7" s="35" t="s">
        <v>190</v>
      </c>
      <c r="L7" s="35" t="s">
        <v>191</v>
      </c>
      <c r="M7" s="35" t="s">
        <v>51</v>
      </c>
      <c r="N7" s="88">
        <v>1.04</v>
      </c>
      <c r="O7" s="197">
        <v>1</v>
      </c>
    </row>
    <row r="8" spans="2:15" ht="102" x14ac:dyDescent="0.2">
      <c r="B8" s="188">
        <v>6</v>
      </c>
      <c r="C8" s="35">
        <v>4</v>
      </c>
      <c r="D8" s="35">
        <v>4.5</v>
      </c>
      <c r="E8" s="35" t="s">
        <v>98</v>
      </c>
      <c r="F8" s="35" t="s">
        <v>187</v>
      </c>
      <c r="G8" s="92" t="s">
        <v>192</v>
      </c>
      <c r="H8" s="73">
        <v>43465</v>
      </c>
      <c r="I8" s="35" t="s">
        <v>35</v>
      </c>
      <c r="J8" s="219" t="s">
        <v>193</v>
      </c>
      <c r="K8" s="35" t="s">
        <v>194</v>
      </c>
      <c r="L8" s="35" t="s">
        <v>195</v>
      </c>
      <c r="M8" s="35" t="s">
        <v>51</v>
      </c>
      <c r="N8" s="88">
        <v>1</v>
      </c>
      <c r="O8" s="197">
        <v>1</v>
      </c>
    </row>
    <row r="9" spans="2:15" ht="140.25" x14ac:dyDescent="0.2">
      <c r="B9" s="188">
        <v>7</v>
      </c>
      <c r="C9" s="35">
        <v>4</v>
      </c>
      <c r="D9" s="35">
        <v>4.5</v>
      </c>
      <c r="E9" s="35" t="s">
        <v>98</v>
      </c>
      <c r="F9" s="35" t="s">
        <v>196</v>
      </c>
      <c r="G9" s="92" t="s">
        <v>197</v>
      </c>
      <c r="H9" s="73">
        <v>43465</v>
      </c>
      <c r="I9" s="35" t="s">
        <v>36</v>
      </c>
      <c r="J9" s="212" t="s">
        <v>198</v>
      </c>
      <c r="K9" s="218" t="s">
        <v>199</v>
      </c>
      <c r="L9" s="89" t="s">
        <v>200</v>
      </c>
      <c r="M9" s="35" t="s">
        <v>51</v>
      </c>
      <c r="N9" s="88">
        <v>1</v>
      </c>
      <c r="O9" s="197">
        <v>0.9</v>
      </c>
    </row>
    <row r="10" spans="2:15" ht="140.25" x14ac:dyDescent="0.2">
      <c r="B10" s="188">
        <v>8</v>
      </c>
      <c r="C10" s="35">
        <v>4</v>
      </c>
      <c r="D10" s="35">
        <v>4.5</v>
      </c>
      <c r="E10" s="35" t="s">
        <v>98</v>
      </c>
      <c r="F10" s="35" t="s">
        <v>201</v>
      </c>
      <c r="G10" s="92" t="s">
        <v>202</v>
      </c>
      <c r="H10" s="73">
        <v>43465</v>
      </c>
      <c r="I10" s="35" t="s">
        <v>36</v>
      </c>
      <c r="J10" s="212" t="s">
        <v>203</v>
      </c>
      <c r="K10" s="218" t="s">
        <v>204</v>
      </c>
      <c r="L10" s="89" t="s">
        <v>205</v>
      </c>
      <c r="M10" s="35" t="s">
        <v>51</v>
      </c>
      <c r="N10" s="88">
        <v>1</v>
      </c>
      <c r="O10" s="197">
        <v>0.9</v>
      </c>
    </row>
    <row r="11" spans="2:15" ht="127.5" x14ac:dyDescent="0.2">
      <c r="B11" s="188">
        <v>9</v>
      </c>
      <c r="C11" s="35">
        <v>4</v>
      </c>
      <c r="D11" s="35">
        <v>4.5</v>
      </c>
      <c r="E11" s="35" t="s">
        <v>98</v>
      </c>
      <c r="F11" s="35" t="s">
        <v>206</v>
      </c>
      <c r="G11" s="92" t="s">
        <v>207</v>
      </c>
      <c r="H11" s="73">
        <v>43465</v>
      </c>
      <c r="I11" s="35" t="s">
        <v>37</v>
      </c>
      <c r="J11" s="219" t="s">
        <v>208</v>
      </c>
      <c r="K11" s="89" t="s">
        <v>209</v>
      </c>
      <c r="L11" s="89" t="s">
        <v>210</v>
      </c>
      <c r="M11" s="97" t="s">
        <v>211</v>
      </c>
      <c r="N11" s="220">
        <v>7</v>
      </c>
      <c r="O11" s="221">
        <v>5</v>
      </c>
    </row>
    <row r="12" spans="2:15" ht="107.25" customHeight="1" x14ac:dyDescent="0.2">
      <c r="B12" s="188">
        <v>10</v>
      </c>
      <c r="C12" s="35">
        <v>4</v>
      </c>
      <c r="D12" s="35">
        <v>4.5</v>
      </c>
      <c r="E12" s="35" t="s">
        <v>98</v>
      </c>
      <c r="F12" s="35" t="s">
        <v>201</v>
      </c>
      <c r="G12" s="92" t="s">
        <v>212</v>
      </c>
      <c r="H12" s="73">
        <v>43465</v>
      </c>
      <c r="I12" s="35" t="s">
        <v>35</v>
      </c>
      <c r="J12" s="212" t="s">
        <v>213</v>
      </c>
      <c r="K12" s="218" t="s">
        <v>214</v>
      </c>
      <c r="L12" s="89" t="s">
        <v>321</v>
      </c>
      <c r="M12" s="35" t="s">
        <v>51</v>
      </c>
      <c r="N12" s="88">
        <v>1</v>
      </c>
      <c r="O12" s="180">
        <v>1</v>
      </c>
    </row>
    <row r="13" spans="2:15" ht="99.75" customHeight="1" thickBot="1" x14ac:dyDescent="0.25">
      <c r="B13" s="189">
        <v>11</v>
      </c>
      <c r="C13" s="165">
        <v>4</v>
      </c>
      <c r="D13" s="165">
        <v>4.5</v>
      </c>
      <c r="E13" s="165" t="s">
        <v>98</v>
      </c>
      <c r="F13" s="165" t="s">
        <v>201</v>
      </c>
      <c r="G13" s="165" t="s">
        <v>215</v>
      </c>
      <c r="H13" s="202">
        <v>43465</v>
      </c>
      <c r="I13" s="165" t="s">
        <v>35</v>
      </c>
      <c r="J13" s="214" t="s">
        <v>216</v>
      </c>
      <c r="K13" s="222" t="s">
        <v>217</v>
      </c>
      <c r="L13" s="223" t="s">
        <v>218</v>
      </c>
      <c r="M13" s="165" t="s">
        <v>51</v>
      </c>
      <c r="N13" s="224">
        <v>1</v>
      </c>
      <c r="O13" s="225">
        <v>1</v>
      </c>
    </row>
  </sheetData>
  <mergeCells count="1">
    <mergeCell ref="B1:O1"/>
  </mergeCells>
  <conditionalFormatting sqref="L6">
    <cfRule type="cellIs" dxfId="8" priority="1" stopIfTrue="1" operator="equal">
      <formula>#REF!</formula>
    </cfRule>
    <cfRule type="cellIs" dxfId="7" priority="2" stopIfTrue="1" operator="equal">
      <formula>#REF!</formula>
    </cfRule>
    <cfRule type="cellIs" dxfId="6" priority="3" stopIfTrue="1" operator="equal">
      <formula>#REF!</formula>
    </cfRule>
  </conditionalFormatting>
  <conditionalFormatting sqref="J8 L9:L13">
    <cfRule type="cellIs" dxfId="5" priority="7" stopIfTrue="1" operator="equal">
      <formula>#REF!</formula>
    </cfRule>
    <cfRule type="cellIs" dxfId="4" priority="8" stopIfTrue="1" operator="equal">
      <formula>#REF!</formula>
    </cfRule>
    <cfRule type="cellIs" dxfId="3" priority="9" stopIfTrue="1" operator="equal">
      <formula>#REF!</formula>
    </cfRule>
  </conditionalFormatting>
  <conditionalFormatting sqref="J11:K11">
    <cfRule type="cellIs" dxfId="2" priority="4" stopIfTrue="1" operator="equal">
      <formula>#REF!</formula>
    </cfRule>
    <cfRule type="cellIs" dxfId="1" priority="5" stopIfTrue="1" operator="equal">
      <formula>#REF!</formula>
    </cfRule>
    <cfRule type="cellIs" dxfId="0" priority="6" stopIfTrue="1" operator="equal">
      <formula>#REF!</formula>
    </cfRule>
  </conditionalFormatting>
  <dataValidations count="1">
    <dataValidation type="list" allowBlank="1" showInputMessage="1" showErrorMessage="1" sqref="I3:I13">
      <formula1>$AI$4:$AI$6</formula1>
    </dataValidation>
  </dataValidation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9"/>
  <sheetViews>
    <sheetView workbookViewId="0">
      <selection activeCell="F1" sqref="F1:O9"/>
    </sheetView>
  </sheetViews>
  <sheetFormatPr baseColWidth="10" defaultRowHeight="12.75" x14ac:dyDescent="0.2"/>
  <cols>
    <col min="2" max="5" width="0" hidden="1" customWidth="1"/>
    <col min="6" max="6" width="17.140625" customWidth="1"/>
    <col min="7" max="7" width="35" customWidth="1"/>
    <col min="8" max="8" width="0" hidden="1" customWidth="1"/>
    <col min="9" max="9" width="25.140625" customWidth="1"/>
    <col min="10" max="10" width="0" hidden="1" customWidth="1"/>
    <col min="11" max="11" width="29.140625" customWidth="1"/>
    <col min="12" max="13" width="0" hidden="1" customWidth="1"/>
    <col min="14" max="14" width="17.7109375" customWidth="1"/>
    <col min="15" max="15" width="11.28515625" bestFit="1" customWidth="1"/>
    <col min="16" max="19" width="0" hidden="1" customWidth="1"/>
  </cols>
  <sheetData>
    <row r="1" spans="2:19" ht="18" x14ac:dyDescent="0.2">
      <c r="B1" s="281" t="s">
        <v>409</v>
      </c>
      <c r="F1" s="425" t="s">
        <v>409</v>
      </c>
      <c r="G1" s="426"/>
      <c r="H1" s="426"/>
      <c r="I1" s="426"/>
      <c r="J1" s="426"/>
      <c r="K1" s="426"/>
      <c r="L1" s="426"/>
      <c r="M1" s="426"/>
      <c r="N1" s="426"/>
      <c r="O1" s="427"/>
    </row>
    <row r="2" spans="2:19" ht="63.75" x14ac:dyDescent="0.2">
      <c r="B2" s="125" t="s">
        <v>378</v>
      </c>
      <c r="C2" s="133" t="s">
        <v>42</v>
      </c>
      <c r="D2" s="133" t="s">
        <v>43</v>
      </c>
      <c r="E2" s="285" t="s">
        <v>44</v>
      </c>
      <c r="F2" s="288" t="s">
        <v>391</v>
      </c>
      <c r="G2" s="289" t="s">
        <v>398</v>
      </c>
      <c r="H2" s="289" t="s">
        <v>61</v>
      </c>
      <c r="I2" s="289" t="s">
        <v>392</v>
      </c>
      <c r="J2" s="289" t="s">
        <v>443</v>
      </c>
      <c r="K2" s="289" t="s">
        <v>393</v>
      </c>
      <c r="L2" s="289" t="s">
        <v>66</v>
      </c>
      <c r="M2" s="289" t="s">
        <v>67</v>
      </c>
      <c r="N2" s="289" t="s">
        <v>394</v>
      </c>
      <c r="O2" s="290" t="s">
        <v>388</v>
      </c>
      <c r="P2" s="287" t="s">
        <v>69</v>
      </c>
      <c r="Q2" s="126"/>
      <c r="R2" s="126"/>
      <c r="S2" s="127"/>
    </row>
    <row r="3" spans="2:19" ht="102" x14ac:dyDescent="0.2">
      <c r="B3" s="35">
        <v>1</v>
      </c>
      <c r="C3" s="264">
        <v>5</v>
      </c>
      <c r="D3" s="265">
        <v>5.0999999999999996</v>
      </c>
      <c r="E3" s="286" t="s">
        <v>409</v>
      </c>
      <c r="F3" s="291" t="s">
        <v>410</v>
      </c>
      <c r="G3" s="91" t="s">
        <v>411</v>
      </c>
      <c r="H3" s="117">
        <v>43465</v>
      </c>
      <c r="I3" s="283" t="s">
        <v>412</v>
      </c>
      <c r="J3" s="283" t="s">
        <v>413</v>
      </c>
      <c r="K3" s="284" t="s">
        <v>414</v>
      </c>
      <c r="L3" s="292" t="s">
        <v>93</v>
      </c>
      <c r="M3" s="293" t="s">
        <v>248</v>
      </c>
      <c r="N3" s="92" t="s">
        <v>35</v>
      </c>
      <c r="O3" s="294">
        <v>0.6</v>
      </c>
      <c r="P3" s="267"/>
      <c r="Q3" s="267"/>
      <c r="R3" s="267"/>
      <c r="S3" s="267">
        <v>0.6</v>
      </c>
    </row>
    <row r="4" spans="2:19" ht="150.75" customHeight="1" x14ac:dyDescent="0.2">
      <c r="B4" s="35">
        <v>2</v>
      </c>
      <c r="C4" s="264">
        <v>5</v>
      </c>
      <c r="D4" s="265">
        <v>5.0999999999999996</v>
      </c>
      <c r="E4" s="286" t="s">
        <v>409</v>
      </c>
      <c r="F4" s="291" t="s">
        <v>410</v>
      </c>
      <c r="G4" s="295" t="s">
        <v>415</v>
      </c>
      <c r="H4" s="117">
        <v>43465</v>
      </c>
      <c r="I4" s="283" t="s">
        <v>416</v>
      </c>
      <c r="J4" s="283" t="s">
        <v>417</v>
      </c>
      <c r="K4" s="284" t="s">
        <v>418</v>
      </c>
      <c r="L4" s="292" t="s">
        <v>93</v>
      </c>
      <c r="M4" s="293" t="s">
        <v>248</v>
      </c>
      <c r="N4" s="92" t="s">
        <v>35</v>
      </c>
      <c r="O4" s="294">
        <v>1</v>
      </c>
      <c r="P4" s="268" t="s">
        <v>248</v>
      </c>
      <c r="Q4" s="267">
        <v>0.3</v>
      </c>
      <c r="R4" s="267" t="s">
        <v>441</v>
      </c>
      <c r="S4" s="267">
        <v>0.7</v>
      </c>
    </row>
    <row r="5" spans="2:19" ht="160.5" customHeight="1" x14ac:dyDescent="0.2">
      <c r="B5" s="35">
        <v>3</v>
      </c>
      <c r="C5" s="264">
        <v>5</v>
      </c>
      <c r="D5" s="265" t="s">
        <v>419</v>
      </c>
      <c r="E5" s="286" t="s">
        <v>409</v>
      </c>
      <c r="F5" s="291" t="s">
        <v>410</v>
      </c>
      <c r="G5" s="91" t="s">
        <v>420</v>
      </c>
      <c r="H5" s="117">
        <v>43465</v>
      </c>
      <c r="I5" s="283" t="s">
        <v>421</v>
      </c>
      <c r="J5" s="283" t="s">
        <v>422</v>
      </c>
      <c r="K5" s="284" t="s">
        <v>423</v>
      </c>
      <c r="L5" s="292" t="s">
        <v>93</v>
      </c>
      <c r="M5" s="296"/>
      <c r="N5" s="92" t="s">
        <v>35</v>
      </c>
      <c r="O5" s="294">
        <v>1</v>
      </c>
      <c r="P5" s="267" t="s">
        <v>441</v>
      </c>
      <c r="Q5" s="267">
        <v>0.4</v>
      </c>
      <c r="R5" s="267"/>
      <c r="S5" s="267">
        <v>0.6</v>
      </c>
    </row>
    <row r="6" spans="2:19" ht="204" x14ac:dyDescent="0.2">
      <c r="B6" s="35">
        <v>4</v>
      </c>
      <c r="C6" s="264">
        <v>5</v>
      </c>
      <c r="D6" s="265" t="s">
        <v>424</v>
      </c>
      <c r="E6" s="286" t="s">
        <v>409</v>
      </c>
      <c r="F6" s="291" t="s">
        <v>410</v>
      </c>
      <c r="G6" s="91" t="s">
        <v>425</v>
      </c>
      <c r="H6" s="117">
        <v>43465</v>
      </c>
      <c r="I6" s="283" t="s">
        <v>426</v>
      </c>
      <c r="J6" s="283" t="s">
        <v>427</v>
      </c>
      <c r="K6" s="284" t="s">
        <v>428</v>
      </c>
      <c r="L6" s="292" t="s">
        <v>93</v>
      </c>
      <c r="M6" s="293" t="s">
        <v>248</v>
      </c>
      <c r="N6" s="92" t="s">
        <v>35</v>
      </c>
      <c r="O6" s="294">
        <v>1</v>
      </c>
      <c r="P6" s="268" t="s">
        <v>441</v>
      </c>
      <c r="Q6" s="267">
        <v>0.3</v>
      </c>
      <c r="R6" s="267"/>
      <c r="S6" s="267">
        <v>0.7</v>
      </c>
    </row>
    <row r="7" spans="2:19" ht="127.5" x14ac:dyDescent="0.2">
      <c r="B7" s="35">
        <v>5</v>
      </c>
      <c r="C7" s="264">
        <v>5</v>
      </c>
      <c r="D7" s="265">
        <v>5.0999999999999996</v>
      </c>
      <c r="E7" s="286" t="s">
        <v>409</v>
      </c>
      <c r="F7" s="291" t="s">
        <v>410</v>
      </c>
      <c r="G7" s="91" t="s">
        <v>429</v>
      </c>
      <c r="H7" s="117">
        <v>43465</v>
      </c>
      <c r="I7" s="283" t="s">
        <v>430</v>
      </c>
      <c r="J7" s="283" t="s">
        <v>431</v>
      </c>
      <c r="K7" s="284" t="s">
        <v>432</v>
      </c>
      <c r="L7" s="292" t="s">
        <v>93</v>
      </c>
      <c r="M7" s="293"/>
      <c r="N7" s="92" t="s">
        <v>35</v>
      </c>
      <c r="O7" s="294">
        <v>1</v>
      </c>
      <c r="P7" s="268" t="s">
        <v>248</v>
      </c>
      <c r="Q7" s="267" t="s">
        <v>441</v>
      </c>
      <c r="R7" s="267" t="s">
        <v>441</v>
      </c>
      <c r="S7" s="267">
        <v>1</v>
      </c>
    </row>
    <row r="8" spans="2:19" ht="127.5" x14ac:dyDescent="0.2">
      <c r="B8" s="35">
        <v>6</v>
      </c>
      <c r="C8" s="264">
        <v>5</v>
      </c>
      <c r="D8" s="265">
        <v>5.0999999999999996</v>
      </c>
      <c r="E8" s="286" t="s">
        <v>409</v>
      </c>
      <c r="F8" s="291" t="s">
        <v>410</v>
      </c>
      <c r="G8" s="91" t="s">
        <v>433</v>
      </c>
      <c r="H8" s="117">
        <v>43465</v>
      </c>
      <c r="I8" s="283" t="s">
        <v>434</v>
      </c>
      <c r="J8" s="283" t="s">
        <v>435</v>
      </c>
      <c r="K8" s="284" t="s">
        <v>436</v>
      </c>
      <c r="L8" s="292" t="s">
        <v>93</v>
      </c>
      <c r="M8" s="293"/>
      <c r="N8" s="92" t="s">
        <v>35</v>
      </c>
      <c r="O8" s="294">
        <v>1</v>
      </c>
      <c r="P8" s="268" t="s">
        <v>248</v>
      </c>
      <c r="Q8" s="267" t="s">
        <v>441</v>
      </c>
      <c r="R8" s="267" t="s">
        <v>441</v>
      </c>
      <c r="S8" s="267">
        <v>1</v>
      </c>
    </row>
    <row r="9" spans="2:19" ht="173.25" customHeight="1" thickBot="1" x14ac:dyDescent="0.25">
      <c r="B9" s="35">
        <v>7</v>
      </c>
      <c r="C9" s="264">
        <v>5</v>
      </c>
      <c r="D9" s="265">
        <v>5.0999999999999996</v>
      </c>
      <c r="E9" s="286" t="s">
        <v>409</v>
      </c>
      <c r="F9" s="297" t="s">
        <v>410</v>
      </c>
      <c r="G9" s="230" t="s">
        <v>437</v>
      </c>
      <c r="H9" s="190">
        <v>43465</v>
      </c>
      <c r="I9" s="298" t="s">
        <v>438</v>
      </c>
      <c r="J9" s="298" t="s">
        <v>439</v>
      </c>
      <c r="K9" s="298" t="s">
        <v>440</v>
      </c>
      <c r="L9" s="299" t="s">
        <v>93</v>
      </c>
      <c r="M9" s="300" t="s">
        <v>57</v>
      </c>
      <c r="N9" s="181" t="s">
        <v>37</v>
      </c>
      <c r="O9" s="301">
        <v>0.8</v>
      </c>
      <c r="P9" s="267">
        <v>0.8</v>
      </c>
      <c r="Q9" s="267">
        <v>0.8</v>
      </c>
      <c r="R9" s="267">
        <v>0.8</v>
      </c>
      <c r="S9" s="267">
        <v>0.8</v>
      </c>
    </row>
  </sheetData>
  <mergeCells count="1">
    <mergeCell ref="F1:O1"/>
  </mergeCells>
  <dataValidations count="1">
    <dataValidation type="list" allowBlank="1" showInputMessage="1" showErrorMessage="1" sqref="N9">
      <formula1>$AI$4:$AI$6</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7"/>
  <sheetViews>
    <sheetView workbookViewId="0">
      <selection activeCell="G16" sqref="G16"/>
    </sheetView>
  </sheetViews>
  <sheetFormatPr baseColWidth="10" defaultRowHeight="12.75" x14ac:dyDescent="0.2"/>
  <cols>
    <col min="1" max="1" width="58.28515625" customWidth="1"/>
    <col min="2" max="6" width="13.42578125" customWidth="1"/>
    <col min="7" max="7" width="13.42578125" bestFit="1" customWidth="1"/>
    <col min="8" max="8" width="11.5703125" bestFit="1" customWidth="1"/>
    <col min="9" max="13" width="58.28515625" bestFit="1" customWidth="1"/>
    <col min="14" max="14" width="11.5703125" bestFit="1" customWidth="1"/>
  </cols>
  <sheetData>
    <row r="3" spans="1:8" x14ac:dyDescent="0.2">
      <c r="A3" s="138" t="s">
        <v>326</v>
      </c>
      <c r="B3" s="138" t="s">
        <v>42</v>
      </c>
      <c r="C3" s="136"/>
      <c r="D3" s="136"/>
      <c r="E3" s="136"/>
      <c r="F3" s="136"/>
      <c r="G3" s="136"/>
      <c r="H3" s="137"/>
    </row>
    <row r="4" spans="1:8" x14ac:dyDescent="0.2">
      <c r="A4" s="138" t="s">
        <v>44</v>
      </c>
      <c r="B4" s="135">
        <v>1</v>
      </c>
      <c r="C4" s="139">
        <v>2</v>
      </c>
      <c r="D4" s="139">
        <v>3</v>
      </c>
      <c r="E4" s="139">
        <v>4</v>
      </c>
      <c r="F4" s="139" t="s">
        <v>322</v>
      </c>
      <c r="G4" s="139">
        <v>5</v>
      </c>
      <c r="H4" s="140" t="s">
        <v>323</v>
      </c>
    </row>
    <row r="5" spans="1:8" x14ac:dyDescent="0.2">
      <c r="A5" s="135" t="s">
        <v>49</v>
      </c>
      <c r="B5" s="145"/>
      <c r="C5" s="146"/>
      <c r="D5" s="146">
        <v>4</v>
      </c>
      <c r="E5" s="146"/>
      <c r="F5" s="146"/>
      <c r="G5" s="146"/>
      <c r="H5" s="147">
        <v>4</v>
      </c>
    </row>
    <row r="6" spans="1:8" x14ac:dyDescent="0.2">
      <c r="A6" s="148" t="s">
        <v>100</v>
      </c>
      <c r="B6" s="149"/>
      <c r="C6" s="150"/>
      <c r="D6" s="150">
        <v>5</v>
      </c>
      <c r="E6" s="150"/>
      <c r="F6" s="150"/>
      <c r="G6" s="150"/>
      <c r="H6" s="151">
        <v>5</v>
      </c>
    </row>
    <row r="7" spans="1:8" x14ac:dyDescent="0.2">
      <c r="A7" s="148" t="s">
        <v>98</v>
      </c>
      <c r="B7" s="149"/>
      <c r="C7" s="150"/>
      <c r="D7" s="150"/>
      <c r="E7" s="150">
        <v>11</v>
      </c>
      <c r="F7" s="150"/>
      <c r="G7" s="150"/>
      <c r="H7" s="151">
        <v>11</v>
      </c>
    </row>
    <row r="8" spans="1:8" x14ac:dyDescent="0.2">
      <c r="A8" s="148" t="s">
        <v>97</v>
      </c>
      <c r="B8" s="149"/>
      <c r="C8" s="150"/>
      <c r="D8" s="150"/>
      <c r="E8" s="150">
        <v>9</v>
      </c>
      <c r="F8" s="150"/>
      <c r="G8" s="150"/>
      <c r="H8" s="151">
        <v>9</v>
      </c>
    </row>
    <row r="9" spans="1:8" x14ac:dyDescent="0.2">
      <c r="A9" s="148" t="s">
        <v>293</v>
      </c>
      <c r="B9" s="149"/>
      <c r="C9" s="150"/>
      <c r="D9" s="150">
        <v>4</v>
      </c>
      <c r="E9" s="150">
        <v>1</v>
      </c>
      <c r="F9" s="150"/>
      <c r="G9" s="150"/>
      <c r="H9" s="151">
        <v>5</v>
      </c>
    </row>
    <row r="10" spans="1:8" x14ac:dyDescent="0.2">
      <c r="A10" s="148" t="s">
        <v>88</v>
      </c>
      <c r="B10" s="149"/>
      <c r="C10" s="150"/>
      <c r="D10" s="150">
        <v>2</v>
      </c>
      <c r="E10" s="150"/>
      <c r="F10" s="150"/>
      <c r="G10" s="150"/>
      <c r="H10" s="151">
        <v>2</v>
      </c>
    </row>
    <row r="11" spans="1:8" x14ac:dyDescent="0.2">
      <c r="A11" s="148" t="s">
        <v>83</v>
      </c>
      <c r="B11" s="149"/>
      <c r="C11" s="150">
        <v>11</v>
      </c>
      <c r="D11" s="150"/>
      <c r="E11" s="150"/>
      <c r="F11" s="150"/>
      <c r="G11" s="150"/>
      <c r="H11" s="151">
        <v>11</v>
      </c>
    </row>
    <row r="12" spans="1:8" x14ac:dyDescent="0.2">
      <c r="A12" s="148" t="s">
        <v>292</v>
      </c>
      <c r="B12" s="149">
        <v>5</v>
      </c>
      <c r="C12" s="150"/>
      <c r="D12" s="150"/>
      <c r="E12" s="150"/>
      <c r="F12" s="150"/>
      <c r="G12" s="150"/>
      <c r="H12" s="151">
        <v>5</v>
      </c>
    </row>
    <row r="13" spans="1:8" x14ac:dyDescent="0.2">
      <c r="A13" s="148" t="s">
        <v>87</v>
      </c>
      <c r="B13" s="149">
        <v>12</v>
      </c>
      <c r="C13" s="150"/>
      <c r="D13" s="150"/>
      <c r="E13" s="150"/>
      <c r="F13" s="150"/>
      <c r="G13" s="150"/>
      <c r="H13" s="151">
        <v>12</v>
      </c>
    </row>
    <row r="14" spans="1:8" x14ac:dyDescent="0.2">
      <c r="A14" s="148" t="s">
        <v>322</v>
      </c>
      <c r="B14" s="149"/>
      <c r="C14" s="150"/>
      <c r="D14" s="150"/>
      <c r="E14" s="150"/>
      <c r="F14" s="150"/>
      <c r="G14" s="150"/>
      <c r="H14" s="151"/>
    </row>
    <row r="15" spans="1:8" x14ac:dyDescent="0.2">
      <c r="A15" s="148" t="s">
        <v>409</v>
      </c>
      <c r="B15" s="149"/>
      <c r="C15" s="150"/>
      <c r="D15" s="150"/>
      <c r="E15" s="150"/>
      <c r="F15" s="150"/>
      <c r="G15" s="150">
        <v>7</v>
      </c>
      <c r="H15" s="151">
        <v>7</v>
      </c>
    </row>
    <row r="16" spans="1:8" x14ac:dyDescent="0.2">
      <c r="A16" s="148" t="s">
        <v>456</v>
      </c>
      <c r="B16" s="149">
        <v>11</v>
      </c>
      <c r="C16" s="150"/>
      <c r="D16" s="150"/>
      <c r="E16" s="150"/>
      <c r="F16" s="150"/>
      <c r="G16" s="150"/>
      <c r="H16" s="151">
        <v>11</v>
      </c>
    </row>
    <row r="17" spans="1:8" x14ac:dyDescent="0.2">
      <c r="A17" s="141" t="s">
        <v>323</v>
      </c>
      <c r="B17" s="142">
        <v>28</v>
      </c>
      <c r="C17" s="143">
        <v>11</v>
      </c>
      <c r="D17" s="143">
        <v>15</v>
      </c>
      <c r="E17" s="143">
        <v>21</v>
      </c>
      <c r="F17" s="143"/>
      <c r="G17" s="143">
        <v>7</v>
      </c>
      <c r="H17" s="144">
        <v>82</v>
      </c>
    </row>
  </sheetData>
  <printOptions horizontalCentered="1" verticalCentered="1"/>
  <pageMargins left="0.70866141732283472" right="0.70866141732283472" top="0.74803149606299213" bottom="0.74803149606299213" header="0.31496062992125984" footer="0.31496062992125984"/>
  <pageSetup scale="70" orientation="landscape" horizontalDpi="4294967293" verticalDpi="0"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7"/>
  <sheetViews>
    <sheetView workbookViewId="0">
      <selection activeCell="B1" sqref="B1:O1"/>
    </sheetView>
  </sheetViews>
  <sheetFormatPr baseColWidth="10" defaultRowHeight="12.75" x14ac:dyDescent="0.2"/>
  <cols>
    <col min="5" max="5" width="0" hidden="1" customWidth="1"/>
    <col min="7" max="7" width="27.28515625" customWidth="1"/>
    <col min="8" max="8" width="0" hidden="1" customWidth="1"/>
    <col min="9" max="9" width="17" customWidth="1"/>
    <col min="10" max="10" width="0" hidden="1" customWidth="1"/>
    <col min="11" max="11" width="27.5703125" customWidth="1"/>
    <col min="12" max="13" width="0" hidden="1" customWidth="1"/>
  </cols>
  <sheetData>
    <row r="1" spans="2:15" ht="18" x14ac:dyDescent="0.2">
      <c r="B1" s="425" t="s">
        <v>293</v>
      </c>
      <c r="C1" s="426"/>
      <c r="D1" s="426"/>
      <c r="E1" s="426"/>
      <c r="F1" s="426"/>
      <c r="G1" s="426"/>
      <c r="H1" s="426"/>
      <c r="I1" s="426"/>
      <c r="J1" s="426"/>
      <c r="K1" s="426"/>
      <c r="L1" s="426"/>
      <c r="M1" s="426"/>
      <c r="N1" s="426"/>
      <c r="O1" s="427"/>
    </row>
    <row r="2" spans="2:15" ht="63.75" x14ac:dyDescent="0.2">
      <c r="B2" s="186" t="s">
        <v>378</v>
      </c>
      <c r="C2" s="79" t="s">
        <v>396</v>
      </c>
      <c r="D2" s="79" t="s">
        <v>397</v>
      </c>
      <c r="E2" s="79" t="s">
        <v>44</v>
      </c>
      <c r="F2" s="79" t="s">
        <v>391</v>
      </c>
      <c r="G2" s="79" t="s">
        <v>398</v>
      </c>
      <c r="H2" s="79" t="s">
        <v>61</v>
      </c>
      <c r="I2" s="79" t="s">
        <v>386</v>
      </c>
      <c r="J2" s="79" t="s">
        <v>64</v>
      </c>
      <c r="K2" s="79" t="s">
        <v>387</v>
      </c>
      <c r="L2" s="79" t="s">
        <v>66</v>
      </c>
      <c r="M2" s="79" t="s">
        <v>67</v>
      </c>
      <c r="N2" s="79" t="s">
        <v>389</v>
      </c>
      <c r="O2" s="187" t="s">
        <v>388</v>
      </c>
    </row>
    <row r="3" spans="2:15" ht="113.25" customHeight="1" x14ac:dyDescent="0.2">
      <c r="B3" s="188">
        <v>1</v>
      </c>
      <c r="C3" s="67">
        <v>3</v>
      </c>
      <c r="D3" s="67">
        <v>3.2</v>
      </c>
      <c r="E3" s="67" t="s">
        <v>293</v>
      </c>
      <c r="F3" s="67" t="s">
        <v>201</v>
      </c>
      <c r="G3" s="67" t="s">
        <v>294</v>
      </c>
      <c r="H3" s="93">
        <v>43465</v>
      </c>
      <c r="I3" s="91" t="s">
        <v>295</v>
      </c>
      <c r="J3" s="67" t="s">
        <v>296</v>
      </c>
      <c r="K3" s="91" t="s">
        <v>297</v>
      </c>
      <c r="L3" s="67" t="s">
        <v>298</v>
      </c>
      <c r="M3" s="226">
        <v>0.95</v>
      </c>
      <c r="N3" s="91" t="s">
        <v>35</v>
      </c>
      <c r="O3" s="197">
        <v>0.96</v>
      </c>
    </row>
    <row r="4" spans="2:15" ht="129.75" customHeight="1" x14ac:dyDescent="0.2">
      <c r="B4" s="188">
        <v>2</v>
      </c>
      <c r="C4" s="67">
        <v>3</v>
      </c>
      <c r="D4" s="67">
        <v>3.2</v>
      </c>
      <c r="E4" s="67" t="s">
        <v>293</v>
      </c>
      <c r="F4" s="67" t="s">
        <v>201</v>
      </c>
      <c r="G4" s="91" t="s">
        <v>299</v>
      </c>
      <c r="H4" s="93">
        <v>43465</v>
      </c>
      <c r="I4" s="91" t="s">
        <v>300</v>
      </c>
      <c r="J4" s="67" t="s">
        <v>301</v>
      </c>
      <c r="K4" s="91" t="s">
        <v>302</v>
      </c>
      <c r="L4" s="67" t="s">
        <v>298</v>
      </c>
      <c r="M4" s="226">
        <v>1</v>
      </c>
      <c r="N4" s="91" t="s">
        <v>36</v>
      </c>
      <c r="O4" s="197">
        <v>0.95</v>
      </c>
    </row>
    <row r="5" spans="2:15" ht="108.75" customHeight="1" x14ac:dyDescent="0.2">
      <c r="B5" s="188">
        <v>3</v>
      </c>
      <c r="C5" s="67">
        <v>3</v>
      </c>
      <c r="D5" s="67">
        <v>3.2</v>
      </c>
      <c r="E5" s="67" t="s">
        <v>293</v>
      </c>
      <c r="F5" s="67" t="s">
        <v>201</v>
      </c>
      <c r="G5" s="91" t="s">
        <v>303</v>
      </c>
      <c r="H5" s="93">
        <v>43465</v>
      </c>
      <c r="I5" s="91" t="s">
        <v>304</v>
      </c>
      <c r="J5" s="67" t="s">
        <v>305</v>
      </c>
      <c r="K5" s="91" t="s">
        <v>306</v>
      </c>
      <c r="L5" s="67" t="s">
        <v>298</v>
      </c>
      <c r="M5" s="226"/>
      <c r="N5" s="91" t="s">
        <v>35</v>
      </c>
      <c r="O5" s="197">
        <v>1</v>
      </c>
    </row>
    <row r="6" spans="2:15" ht="152.25" customHeight="1" x14ac:dyDescent="0.2">
      <c r="B6" s="188">
        <v>4</v>
      </c>
      <c r="C6" s="67">
        <v>3</v>
      </c>
      <c r="D6" s="67">
        <v>3.2</v>
      </c>
      <c r="E6" s="67" t="s">
        <v>293</v>
      </c>
      <c r="F6" s="67" t="s">
        <v>201</v>
      </c>
      <c r="G6" s="67" t="s">
        <v>307</v>
      </c>
      <c r="H6" s="93">
        <v>43465</v>
      </c>
      <c r="I6" s="91" t="s">
        <v>308</v>
      </c>
      <c r="J6" s="67" t="s">
        <v>309</v>
      </c>
      <c r="K6" s="67" t="s">
        <v>310</v>
      </c>
      <c r="L6" s="67" t="s">
        <v>298</v>
      </c>
      <c r="M6" s="227">
        <v>0.9869</v>
      </c>
      <c r="N6" s="91" t="s">
        <v>35</v>
      </c>
      <c r="O6" s="197">
        <v>1</v>
      </c>
    </row>
    <row r="7" spans="2:15" ht="117" customHeight="1" thickBot="1" x14ac:dyDescent="0.25">
      <c r="B7" s="189">
        <v>5</v>
      </c>
      <c r="C7" s="228">
        <v>4</v>
      </c>
      <c r="D7" s="228">
        <v>3.2</v>
      </c>
      <c r="E7" s="228" t="s">
        <v>293</v>
      </c>
      <c r="F7" s="228" t="s">
        <v>201</v>
      </c>
      <c r="G7" s="228" t="s">
        <v>311</v>
      </c>
      <c r="H7" s="229">
        <v>43465</v>
      </c>
      <c r="I7" s="230" t="s">
        <v>312</v>
      </c>
      <c r="J7" s="228" t="s">
        <v>313</v>
      </c>
      <c r="K7" s="228" t="s">
        <v>314</v>
      </c>
      <c r="L7" s="228" t="s">
        <v>298</v>
      </c>
      <c r="M7" s="231"/>
      <c r="N7" s="230" t="s">
        <v>35</v>
      </c>
      <c r="O7" s="205">
        <v>1</v>
      </c>
    </row>
  </sheetData>
  <mergeCells count="1">
    <mergeCell ref="B1:O1"/>
  </mergeCells>
  <dataValidations count="1">
    <dataValidation type="list" allowBlank="1" showInputMessage="1" showErrorMessage="1" sqref="N3:N7">
      <formula1>$AI$4:$AI$6</formula1>
    </dataValidation>
  </dataValidation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7"/>
  <sheetViews>
    <sheetView workbookViewId="0">
      <selection activeCell="K5" sqref="K5"/>
    </sheetView>
  </sheetViews>
  <sheetFormatPr baseColWidth="10" defaultRowHeight="12.75" x14ac:dyDescent="0.2"/>
  <cols>
    <col min="5" max="5" width="0" hidden="1" customWidth="1"/>
    <col min="7" max="7" width="21.42578125" customWidth="1"/>
    <col min="8" max="8" width="0" hidden="1" customWidth="1"/>
    <col min="9" max="9" width="14.85546875" customWidth="1"/>
    <col min="10" max="10" width="0" hidden="1" customWidth="1"/>
    <col min="11" max="11" width="27.28515625" customWidth="1"/>
    <col min="12" max="13" width="0" hidden="1" customWidth="1"/>
  </cols>
  <sheetData>
    <row r="1" spans="2:15" ht="18.75" thickBot="1" x14ac:dyDescent="0.25">
      <c r="B1" s="428" t="s">
        <v>100</v>
      </c>
      <c r="C1" s="429"/>
      <c r="D1" s="429"/>
      <c r="E1" s="429"/>
      <c r="F1" s="429"/>
      <c r="G1" s="429"/>
      <c r="H1" s="429"/>
      <c r="I1" s="429"/>
      <c r="J1" s="429"/>
      <c r="K1" s="429"/>
      <c r="L1" s="429"/>
      <c r="M1" s="429"/>
      <c r="N1" s="429"/>
      <c r="O1" s="430"/>
    </row>
    <row r="2" spans="2:15" ht="76.5" x14ac:dyDescent="0.2">
      <c r="B2" s="158" t="s">
        <v>378</v>
      </c>
      <c r="C2" s="160" t="s">
        <v>396</v>
      </c>
      <c r="D2" s="160" t="s">
        <v>397</v>
      </c>
      <c r="E2" s="160" t="s">
        <v>44</v>
      </c>
      <c r="F2" s="160" t="s">
        <v>391</v>
      </c>
      <c r="G2" s="160" t="s">
        <v>390</v>
      </c>
      <c r="H2" s="160" t="s">
        <v>61</v>
      </c>
      <c r="I2" s="160" t="s">
        <v>392</v>
      </c>
      <c r="J2" s="160" t="s">
        <v>396</v>
      </c>
      <c r="K2" s="160" t="s">
        <v>393</v>
      </c>
      <c r="L2" s="160" t="s">
        <v>66</v>
      </c>
      <c r="M2" s="160" t="s">
        <v>67</v>
      </c>
      <c r="N2" s="160" t="s">
        <v>400</v>
      </c>
      <c r="O2" s="176" t="s">
        <v>388</v>
      </c>
    </row>
    <row r="3" spans="2:15" ht="100.5" customHeight="1" x14ac:dyDescent="0.2">
      <c r="B3" s="188">
        <v>1</v>
      </c>
      <c r="C3" s="67">
        <v>3</v>
      </c>
      <c r="D3" s="67">
        <v>3.1</v>
      </c>
      <c r="E3" s="90" t="s">
        <v>100</v>
      </c>
      <c r="F3" s="67" t="s">
        <v>101</v>
      </c>
      <c r="G3" s="85" t="s">
        <v>102</v>
      </c>
      <c r="H3" s="93">
        <v>43465</v>
      </c>
      <c r="I3" s="67" t="s">
        <v>107</v>
      </c>
      <c r="J3" s="85" t="s">
        <v>110</v>
      </c>
      <c r="K3" s="67" t="s">
        <v>115</v>
      </c>
      <c r="L3" s="67" t="s">
        <v>51</v>
      </c>
      <c r="M3" s="87">
        <v>1</v>
      </c>
      <c r="N3" s="67" t="s">
        <v>35</v>
      </c>
      <c r="O3" s="197">
        <v>0.98</v>
      </c>
    </row>
    <row r="4" spans="2:15" ht="153.75" customHeight="1" x14ac:dyDescent="0.2">
      <c r="B4" s="188">
        <v>2</v>
      </c>
      <c r="C4" s="67">
        <v>3</v>
      </c>
      <c r="D4" s="67">
        <v>3.1</v>
      </c>
      <c r="E4" s="90" t="s">
        <v>100</v>
      </c>
      <c r="F4" s="67" t="s">
        <v>101</v>
      </c>
      <c r="G4" s="85" t="s">
        <v>103</v>
      </c>
      <c r="H4" s="93">
        <v>43465</v>
      </c>
      <c r="I4" s="67" t="s">
        <v>108</v>
      </c>
      <c r="J4" s="85" t="s">
        <v>111</v>
      </c>
      <c r="K4" s="67" t="s">
        <v>116</v>
      </c>
      <c r="L4" s="67" t="s">
        <v>51</v>
      </c>
      <c r="M4" s="87">
        <v>1</v>
      </c>
      <c r="N4" s="67" t="s">
        <v>35</v>
      </c>
      <c r="O4" s="197">
        <v>1</v>
      </c>
    </row>
    <row r="5" spans="2:15" ht="149.25" customHeight="1" x14ac:dyDescent="0.2">
      <c r="B5" s="188">
        <v>3</v>
      </c>
      <c r="C5" s="67">
        <v>3</v>
      </c>
      <c r="D5" s="67">
        <v>3.1</v>
      </c>
      <c r="E5" s="90" t="s">
        <v>100</v>
      </c>
      <c r="F5" s="67" t="s">
        <v>101</v>
      </c>
      <c r="G5" s="85" t="s">
        <v>104</v>
      </c>
      <c r="H5" s="93">
        <v>43465</v>
      </c>
      <c r="I5" s="85" t="s">
        <v>315</v>
      </c>
      <c r="J5" s="85" t="s">
        <v>112</v>
      </c>
      <c r="K5" s="67" t="s">
        <v>117</v>
      </c>
      <c r="L5" s="67" t="s">
        <v>51</v>
      </c>
      <c r="M5" s="87">
        <v>1</v>
      </c>
      <c r="N5" s="67" t="s">
        <v>35</v>
      </c>
      <c r="O5" s="197">
        <v>1</v>
      </c>
    </row>
    <row r="6" spans="2:15" ht="168" customHeight="1" x14ac:dyDescent="0.2">
      <c r="B6" s="188">
        <v>4</v>
      </c>
      <c r="C6" s="67">
        <v>3</v>
      </c>
      <c r="D6" s="67">
        <v>3.1</v>
      </c>
      <c r="E6" s="90" t="s">
        <v>100</v>
      </c>
      <c r="F6" s="67" t="s">
        <v>101</v>
      </c>
      <c r="G6" s="85" t="s">
        <v>105</v>
      </c>
      <c r="H6" s="93">
        <v>43465</v>
      </c>
      <c r="I6" s="67" t="s">
        <v>316</v>
      </c>
      <c r="J6" s="85" t="s">
        <v>113</v>
      </c>
      <c r="K6" s="67" t="s">
        <v>118</v>
      </c>
      <c r="L6" s="67" t="s">
        <v>51</v>
      </c>
      <c r="M6" s="87">
        <v>1</v>
      </c>
      <c r="N6" s="67" t="s">
        <v>35</v>
      </c>
      <c r="O6" s="197">
        <v>1</v>
      </c>
    </row>
    <row r="7" spans="2:15" ht="123.75" customHeight="1" thickBot="1" x14ac:dyDescent="0.25">
      <c r="B7" s="189">
        <v>5</v>
      </c>
      <c r="C7" s="228">
        <v>3</v>
      </c>
      <c r="D7" s="228">
        <v>3.1</v>
      </c>
      <c r="E7" s="232" t="s">
        <v>100</v>
      </c>
      <c r="F7" s="228" t="s">
        <v>101</v>
      </c>
      <c r="G7" s="233" t="s">
        <v>106</v>
      </c>
      <c r="H7" s="229">
        <v>43465</v>
      </c>
      <c r="I7" s="228" t="s">
        <v>109</v>
      </c>
      <c r="J7" s="233" t="s">
        <v>114</v>
      </c>
      <c r="K7" s="228" t="s">
        <v>119</v>
      </c>
      <c r="L7" s="228" t="s">
        <v>51</v>
      </c>
      <c r="M7" s="234">
        <v>1</v>
      </c>
      <c r="N7" s="228" t="s">
        <v>35</v>
      </c>
      <c r="O7" s="205">
        <v>1</v>
      </c>
    </row>
  </sheetData>
  <mergeCells count="1">
    <mergeCell ref="B1:O1"/>
  </mergeCells>
  <dataValidations count="1">
    <dataValidation type="list" allowBlank="1" showInputMessage="1" showErrorMessage="1" sqref="N3:N7">
      <formula1>$AI$4:$AI$6</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17"/>
  <sheetViews>
    <sheetView topLeftCell="I1" workbookViewId="0">
      <selection activeCell="O15" sqref="O15"/>
    </sheetView>
  </sheetViews>
  <sheetFormatPr baseColWidth="10" defaultRowHeight="12.75" x14ac:dyDescent="0.2"/>
  <cols>
    <col min="1" max="1" width="58.28515625" bestFit="1" customWidth="1"/>
    <col min="2" max="22" width="15.28515625" bestFit="1" customWidth="1"/>
    <col min="23" max="24" width="11.5703125" bestFit="1" customWidth="1"/>
  </cols>
  <sheetData>
    <row r="3" spans="1:24" x14ac:dyDescent="0.2">
      <c r="A3" s="138" t="s">
        <v>325</v>
      </c>
      <c r="B3" s="138" t="s">
        <v>43</v>
      </c>
      <c r="C3" s="136"/>
      <c r="D3" s="136"/>
      <c r="E3" s="136"/>
      <c r="F3" s="136"/>
      <c r="G3" s="136"/>
      <c r="H3" s="136"/>
      <c r="I3" s="136"/>
      <c r="J3" s="136"/>
      <c r="K3" s="136"/>
      <c r="L3" s="136"/>
      <c r="M3" s="136"/>
      <c r="N3" s="136"/>
      <c r="O3" s="136"/>
      <c r="P3" s="136"/>
      <c r="Q3" s="136"/>
      <c r="R3" s="136"/>
      <c r="S3" s="136"/>
      <c r="T3" s="136"/>
      <c r="U3" s="136"/>
      <c r="V3" s="136"/>
      <c r="W3" s="137"/>
    </row>
    <row r="4" spans="1:24" x14ac:dyDescent="0.2">
      <c r="A4" s="138" t="s">
        <v>44</v>
      </c>
      <c r="B4" s="135">
        <v>1.2</v>
      </c>
      <c r="C4" s="139">
        <v>1.3</v>
      </c>
      <c r="D4" s="139">
        <v>1.4</v>
      </c>
      <c r="E4" s="139">
        <v>2.1</v>
      </c>
      <c r="F4" s="139">
        <v>2.2000000000000002</v>
      </c>
      <c r="G4" s="139">
        <v>2.2999999999999998</v>
      </c>
      <c r="H4" s="139">
        <v>2.4</v>
      </c>
      <c r="I4" s="139">
        <v>3.1</v>
      </c>
      <c r="J4" s="139">
        <v>3.2</v>
      </c>
      <c r="K4" s="139">
        <v>4.5</v>
      </c>
      <c r="L4" s="139" t="s">
        <v>322</v>
      </c>
      <c r="M4" s="139">
        <v>4.0999999999999996</v>
      </c>
      <c r="N4" s="139">
        <v>4.2</v>
      </c>
      <c r="O4" s="139">
        <v>4.3</v>
      </c>
      <c r="P4" s="139">
        <v>4.4000000000000004</v>
      </c>
      <c r="Q4" s="139">
        <v>5.0999999999999996</v>
      </c>
      <c r="R4" s="139" t="s">
        <v>419</v>
      </c>
      <c r="S4" s="139" t="s">
        <v>424</v>
      </c>
      <c r="T4" s="139">
        <v>1.1000000000000001</v>
      </c>
      <c r="U4" s="139">
        <v>1.5</v>
      </c>
      <c r="V4" s="139" t="s">
        <v>494</v>
      </c>
      <c r="W4" s="140" t="s">
        <v>323</v>
      </c>
    </row>
    <row r="5" spans="1:24" x14ac:dyDescent="0.2">
      <c r="A5" s="135" t="s">
        <v>49</v>
      </c>
      <c r="B5" s="145"/>
      <c r="C5" s="146"/>
      <c r="D5" s="146"/>
      <c r="E5" s="146"/>
      <c r="F5" s="146"/>
      <c r="G5" s="146"/>
      <c r="H5" s="146"/>
      <c r="I5" s="146">
        <v>4</v>
      </c>
      <c r="J5" s="146"/>
      <c r="K5" s="146"/>
      <c r="L5" s="146"/>
      <c r="M5" s="146"/>
      <c r="N5" s="146"/>
      <c r="O5" s="146"/>
      <c r="P5" s="146"/>
      <c r="Q5" s="146"/>
      <c r="R5" s="146"/>
      <c r="S5" s="146"/>
      <c r="T5" s="146"/>
      <c r="U5" s="146"/>
      <c r="V5" s="146"/>
      <c r="W5" s="147">
        <v>4</v>
      </c>
    </row>
    <row r="6" spans="1:24" x14ac:dyDescent="0.2">
      <c r="A6" s="148" t="s">
        <v>100</v>
      </c>
      <c r="B6" s="149"/>
      <c r="C6" s="150"/>
      <c r="D6" s="150"/>
      <c r="E6" s="150"/>
      <c r="F6" s="150"/>
      <c r="G6" s="150"/>
      <c r="H6" s="150"/>
      <c r="I6" s="150">
        <v>5</v>
      </c>
      <c r="J6" s="150"/>
      <c r="K6" s="150"/>
      <c r="L6" s="150"/>
      <c r="M6" s="150"/>
      <c r="N6" s="150"/>
      <c r="O6" s="150"/>
      <c r="P6" s="150"/>
      <c r="Q6" s="150"/>
      <c r="R6" s="150"/>
      <c r="S6" s="150"/>
      <c r="T6" s="150"/>
      <c r="U6" s="150"/>
      <c r="V6" s="150"/>
      <c r="W6" s="151">
        <v>5</v>
      </c>
    </row>
    <row r="7" spans="1:24" x14ac:dyDescent="0.2">
      <c r="A7" s="148" t="s">
        <v>98</v>
      </c>
      <c r="B7" s="149"/>
      <c r="C7" s="150"/>
      <c r="D7" s="150"/>
      <c r="E7" s="150"/>
      <c r="F7" s="150"/>
      <c r="G7" s="150"/>
      <c r="H7" s="150"/>
      <c r="I7" s="150"/>
      <c r="J7" s="150"/>
      <c r="K7" s="150">
        <v>11</v>
      </c>
      <c r="L7" s="150"/>
      <c r="M7" s="150"/>
      <c r="N7" s="150"/>
      <c r="O7" s="150"/>
      <c r="P7" s="150"/>
      <c r="Q7" s="150"/>
      <c r="R7" s="150"/>
      <c r="S7" s="150"/>
      <c r="T7" s="150"/>
      <c r="U7" s="150"/>
      <c r="V7" s="150"/>
      <c r="W7" s="151">
        <v>11</v>
      </c>
    </row>
    <row r="8" spans="1:24" x14ac:dyDescent="0.2">
      <c r="A8" s="148" t="s">
        <v>97</v>
      </c>
      <c r="B8" s="149"/>
      <c r="C8" s="150"/>
      <c r="D8" s="150"/>
      <c r="E8" s="150"/>
      <c r="F8" s="150"/>
      <c r="G8" s="150"/>
      <c r="H8" s="150"/>
      <c r="I8" s="150"/>
      <c r="J8" s="150"/>
      <c r="K8" s="150"/>
      <c r="L8" s="150"/>
      <c r="M8" s="150">
        <v>4</v>
      </c>
      <c r="N8" s="150">
        <v>3</v>
      </c>
      <c r="O8" s="150">
        <v>1</v>
      </c>
      <c r="P8" s="150">
        <v>1</v>
      </c>
      <c r="Q8" s="150"/>
      <c r="R8" s="150"/>
      <c r="S8" s="150"/>
      <c r="T8" s="150"/>
      <c r="U8" s="150"/>
      <c r="V8" s="150"/>
      <c r="W8" s="151">
        <v>9</v>
      </c>
    </row>
    <row r="9" spans="1:24" x14ac:dyDescent="0.2">
      <c r="A9" s="148" t="s">
        <v>293</v>
      </c>
      <c r="B9" s="149"/>
      <c r="C9" s="150"/>
      <c r="D9" s="150"/>
      <c r="E9" s="150"/>
      <c r="F9" s="150"/>
      <c r="G9" s="150"/>
      <c r="H9" s="150"/>
      <c r="I9" s="150"/>
      <c r="J9" s="150">
        <v>5</v>
      </c>
      <c r="K9" s="150"/>
      <c r="L9" s="150"/>
      <c r="M9" s="150"/>
      <c r="N9" s="150"/>
      <c r="O9" s="150"/>
      <c r="P9" s="150"/>
      <c r="Q9" s="150"/>
      <c r="R9" s="150"/>
      <c r="S9" s="150"/>
      <c r="T9" s="150"/>
      <c r="U9" s="150"/>
      <c r="V9" s="150"/>
      <c r="W9" s="151">
        <v>5</v>
      </c>
    </row>
    <row r="10" spans="1:24" x14ac:dyDescent="0.2">
      <c r="A10" s="148" t="s">
        <v>88</v>
      </c>
      <c r="B10" s="149"/>
      <c r="C10" s="150"/>
      <c r="D10" s="150"/>
      <c r="E10" s="150"/>
      <c r="F10" s="150"/>
      <c r="G10" s="150"/>
      <c r="H10" s="150"/>
      <c r="I10" s="150">
        <v>2</v>
      </c>
      <c r="J10" s="150"/>
      <c r="K10" s="150"/>
      <c r="L10" s="150"/>
      <c r="M10" s="150"/>
      <c r="N10" s="150"/>
      <c r="O10" s="150"/>
      <c r="P10" s="150"/>
      <c r="Q10" s="150"/>
      <c r="R10" s="150"/>
      <c r="S10" s="150"/>
      <c r="T10" s="150"/>
      <c r="U10" s="150"/>
      <c r="V10" s="150"/>
      <c r="W10" s="151">
        <v>2</v>
      </c>
    </row>
    <row r="11" spans="1:24" x14ac:dyDescent="0.2">
      <c r="A11" s="148" t="s">
        <v>83</v>
      </c>
      <c r="B11" s="149"/>
      <c r="C11" s="150"/>
      <c r="D11" s="150"/>
      <c r="E11" s="150">
        <v>4</v>
      </c>
      <c r="F11" s="150">
        <v>1</v>
      </c>
      <c r="G11" s="150">
        <v>4</v>
      </c>
      <c r="H11" s="150">
        <v>2</v>
      </c>
      <c r="I11" s="150"/>
      <c r="J11" s="150"/>
      <c r="K11" s="150"/>
      <c r="L11" s="150"/>
      <c r="M11" s="150"/>
      <c r="N11" s="150"/>
      <c r="O11" s="150"/>
      <c r="P11" s="150"/>
      <c r="Q11" s="150"/>
      <c r="R11" s="150"/>
      <c r="S11" s="150"/>
      <c r="T11" s="150"/>
      <c r="U11" s="150"/>
      <c r="V11" s="150"/>
      <c r="W11" s="151">
        <v>11</v>
      </c>
    </row>
    <row r="12" spans="1:24" x14ac:dyDescent="0.2">
      <c r="A12" s="148" t="s">
        <v>292</v>
      </c>
      <c r="B12" s="149"/>
      <c r="C12" s="150">
        <v>1</v>
      </c>
      <c r="D12" s="150">
        <v>4</v>
      </c>
      <c r="E12" s="150"/>
      <c r="F12" s="150"/>
      <c r="G12" s="150"/>
      <c r="H12" s="150"/>
      <c r="I12" s="150"/>
      <c r="J12" s="150"/>
      <c r="K12" s="150"/>
      <c r="L12" s="150"/>
      <c r="M12" s="150"/>
      <c r="N12" s="150"/>
      <c r="O12" s="150"/>
      <c r="P12" s="150"/>
      <c r="Q12" s="150"/>
      <c r="R12" s="150"/>
      <c r="S12" s="150"/>
      <c r="T12" s="150"/>
      <c r="U12" s="150"/>
      <c r="V12" s="150"/>
      <c r="W12" s="151">
        <v>5</v>
      </c>
    </row>
    <row r="13" spans="1:24" x14ac:dyDescent="0.2">
      <c r="A13" s="148" t="s">
        <v>87</v>
      </c>
      <c r="B13" s="149">
        <v>12</v>
      </c>
      <c r="C13" s="150"/>
      <c r="D13" s="150"/>
      <c r="E13" s="150"/>
      <c r="F13" s="150"/>
      <c r="G13" s="150"/>
      <c r="H13" s="150"/>
      <c r="I13" s="150"/>
      <c r="J13" s="150"/>
      <c r="K13" s="150"/>
      <c r="L13" s="150"/>
      <c r="M13" s="150"/>
      <c r="N13" s="150"/>
      <c r="O13" s="150"/>
      <c r="P13" s="150"/>
      <c r="Q13" s="150"/>
      <c r="R13" s="150"/>
      <c r="S13" s="150"/>
      <c r="T13" s="150"/>
      <c r="U13" s="150"/>
      <c r="V13" s="150"/>
      <c r="W13" s="151">
        <v>12</v>
      </c>
    </row>
    <row r="14" spans="1:24" x14ac:dyDescent="0.2">
      <c r="A14" s="148" t="s">
        <v>322</v>
      </c>
      <c r="B14" s="149"/>
      <c r="C14" s="150"/>
      <c r="D14" s="150"/>
      <c r="E14" s="150"/>
      <c r="F14" s="150"/>
      <c r="G14" s="150"/>
      <c r="H14" s="150"/>
      <c r="I14" s="150"/>
      <c r="J14" s="150"/>
      <c r="K14" s="150"/>
      <c r="L14" s="150"/>
      <c r="M14" s="150"/>
      <c r="N14" s="150"/>
      <c r="O14" s="150"/>
      <c r="P14" s="150"/>
      <c r="Q14" s="150"/>
      <c r="R14" s="150"/>
      <c r="S14" s="150"/>
      <c r="T14" s="150"/>
      <c r="U14" s="150"/>
      <c r="V14" s="150"/>
      <c r="W14" s="151"/>
    </row>
    <row r="15" spans="1:24" x14ac:dyDescent="0.2">
      <c r="A15" s="148" t="s">
        <v>409</v>
      </c>
      <c r="B15" s="149"/>
      <c r="C15" s="150"/>
      <c r="D15" s="150"/>
      <c r="E15" s="150"/>
      <c r="F15" s="150"/>
      <c r="G15" s="150"/>
      <c r="H15" s="150"/>
      <c r="I15" s="150"/>
      <c r="J15" s="150"/>
      <c r="K15" s="150"/>
      <c r="L15" s="150"/>
      <c r="M15" s="150"/>
      <c r="N15" s="150"/>
      <c r="O15" s="150"/>
      <c r="P15" s="150"/>
      <c r="Q15" s="150">
        <v>5</v>
      </c>
      <c r="R15" s="150">
        <v>1</v>
      </c>
      <c r="S15" s="150">
        <v>1</v>
      </c>
      <c r="T15" s="150"/>
      <c r="U15" s="150"/>
      <c r="V15" s="150"/>
      <c r="W15" s="151">
        <v>7</v>
      </c>
    </row>
    <row r="16" spans="1:24" s="315" customFormat="1" x14ac:dyDescent="0.2">
      <c r="A16" s="311" t="s">
        <v>456</v>
      </c>
      <c r="B16" s="312"/>
      <c r="C16" s="313"/>
      <c r="D16" s="313"/>
      <c r="E16" s="313"/>
      <c r="F16" s="313"/>
      <c r="G16" s="313"/>
      <c r="H16" s="313"/>
      <c r="I16" s="313"/>
      <c r="J16" s="313"/>
      <c r="K16" s="313"/>
      <c r="L16" s="313"/>
      <c r="M16" s="313"/>
      <c r="N16" s="313"/>
      <c r="O16" s="313"/>
      <c r="P16" s="313"/>
      <c r="Q16" s="313"/>
      <c r="R16" s="313"/>
      <c r="S16" s="313"/>
      <c r="T16" s="313">
        <v>8</v>
      </c>
      <c r="U16" s="313">
        <v>1</v>
      </c>
      <c r="V16" s="313">
        <v>2</v>
      </c>
      <c r="W16" s="314">
        <v>11</v>
      </c>
      <c r="X16"/>
    </row>
    <row r="17" spans="1:23" x14ac:dyDescent="0.2">
      <c r="A17" s="141" t="s">
        <v>323</v>
      </c>
      <c r="B17" s="142">
        <v>12</v>
      </c>
      <c r="C17" s="143">
        <v>1</v>
      </c>
      <c r="D17" s="143">
        <v>4</v>
      </c>
      <c r="E17" s="143">
        <v>4</v>
      </c>
      <c r="F17" s="143">
        <v>1</v>
      </c>
      <c r="G17" s="143">
        <v>4</v>
      </c>
      <c r="H17" s="143">
        <v>2</v>
      </c>
      <c r="I17" s="143">
        <v>11</v>
      </c>
      <c r="J17" s="143">
        <v>5</v>
      </c>
      <c r="K17" s="143">
        <v>11</v>
      </c>
      <c r="L17" s="143"/>
      <c r="M17" s="143">
        <v>4</v>
      </c>
      <c r="N17" s="143">
        <v>3</v>
      </c>
      <c r="O17" s="143">
        <v>1</v>
      </c>
      <c r="P17" s="143">
        <v>1</v>
      </c>
      <c r="Q17" s="143">
        <v>5</v>
      </c>
      <c r="R17" s="143">
        <v>1</v>
      </c>
      <c r="S17" s="143">
        <v>1</v>
      </c>
      <c r="T17" s="143">
        <v>8</v>
      </c>
      <c r="U17" s="143">
        <v>1</v>
      </c>
      <c r="V17" s="143">
        <v>2</v>
      </c>
      <c r="W17" s="144">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7"/>
  <sheetViews>
    <sheetView topLeftCell="B1" workbookViewId="0">
      <selection activeCell="G17" sqref="G17"/>
    </sheetView>
  </sheetViews>
  <sheetFormatPr baseColWidth="10" defaultRowHeight="12.75" x14ac:dyDescent="0.2"/>
  <cols>
    <col min="1" max="1" width="58.28515625" bestFit="1" customWidth="1"/>
    <col min="2" max="6" width="40.140625" bestFit="1" customWidth="1"/>
    <col min="7" max="7" width="11.5703125" bestFit="1" customWidth="1"/>
  </cols>
  <sheetData>
    <row r="3" spans="1:7" x14ac:dyDescent="0.2">
      <c r="A3" s="138" t="s">
        <v>407</v>
      </c>
      <c r="B3" s="138" t="s">
        <v>62</v>
      </c>
      <c r="C3" s="136"/>
      <c r="D3" s="136"/>
      <c r="E3" s="136"/>
      <c r="F3" s="136"/>
      <c r="G3" s="137"/>
    </row>
    <row r="4" spans="1:7" x14ac:dyDescent="0.2">
      <c r="A4" s="138" t="s">
        <v>44</v>
      </c>
      <c r="B4" s="135" t="s">
        <v>36</v>
      </c>
      <c r="C4" s="139" t="s">
        <v>35</v>
      </c>
      <c r="D4" s="139" t="s">
        <v>276</v>
      </c>
      <c r="E4" s="139" t="s">
        <v>37</v>
      </c>
      <c r="F4" s="139" t="s">
        <v>322</v>
      </c>
      <c r="G4" s="140" t="s">
        <v>323</v>
      </c>
    </row>
    <row r="5" spans="1:7" x14ac:dyDescent="0.2">
      <c r="A5" s="135" t="s">
        <v>49</v>
      </c>
      <c r="B5" s="145">
        <v>1</v>
      </c>
      <c r="C5" s="146">
        <v>3</v>
      </c>
      <c r="D5" s="146"/>
      <c r="E5" s="146"/>
      <c r="F5" s="146"/>
      <c r="G5" s="147">
        <v>4</v>
      </c>
    </row>
    <row r="6" spans="1:7" x14ac:dyDescent="0.2">
      <c r="A6" s="148" t="s">
        <v>100</v>
      </c>
      <c r="B6" s="149"/>
      <c r="C6" s="150">
        <v>5</v>
      </c>
      <c r="D6" s="150"/>
      <c r="E6" s="150"/>
      <c r="F6" s="150"/>
      <c r="G6" s="151">
        <v>5</v>
      </c>
    </row>
    <row r="7" spans="1:7" x14ac:dyDescent="0.2">
      <c r="A7" s="148" t="s">
        <v>98</v>
      </c>
      <c r="B7" s="149">
        <v>2</v>
      </c>
      <c r="C7" s="150">
        <v>8</v>
      </c>
      <c r="D7" s="150"/>
      <c r="E7" s="150">
        <v>1</v>
      </c>
      <c r="F7" s="150"/>
      <c r="G7" s="151">
        <v>11</v>
      </c>
    </row>
    <row r="8" spans="1:7" x14ac:dyDescent="0.2">
      <c r="A8" s="148" t="s">
        <v>97</v>
      </c>
      <c r="B8" s="149">
        <v>1</v>
      </c>
      <c r="C8" s="150">
        <v>8</v>
      </c>
      <c r="D8" s="150"/>
      <c r="E8" s="150"/>
      <c r="F8" s="150"/>
      <c r="G8" s="151">
        <v>9</v>
      </c>
    </row>
    <row r="9" spans="1:7" x14ac:dyDescent="0.2">
      <c r="A9" s="148" t="s">
        <v>293</v>
      </c>
      <c r="B9" s="149">
        <v>1</v>
      </c>
      <c r="C9" s="150">
        <v>4</v>
      </c>
      <c r="D9" s="150"/>
      <c r="E9" s="150"/>
      <c r="F9" s="150"/>
      <c r="G9" s="151">
        <v>5</v>
      </c>
    </row>
    <row r="10" spans="1:7" x14ac:dyDescent="0.2">
      <c r="A10" s="148" t="s">
        <v>88</v>
      </c>
      <c r="B10" s="149"/>
      <c r="C10" s="150">
        <v>2</v>
      </c>
      <c r="D10" s="150"/>
      <c r="E10" s="150"/>
      <c r="F10" s="150"/>
      <c r="G10" s="151">
        <v>2</v>
      </c>
    </row>
    <row r="11" spans="1:7" x14ac:dyDescent="0.2">
      <c r="A11" s="148" t="s">
        <v>83</v>
      </c>
      <c r="B11" s="149">
        <v>4</v>
      </c>
      <c r="C11" s="150">
        <v>6</v>
      </c>
      <c r="D11" s="150">
        <v>1</v>
      </c>
      <c r="E11" s="150"/>
      <c r="F11" s="150"/>
      <c r="G11" s="151">
        <v>11</v>
      </c>
    </row>
    <row r="12" spans="1:7" x14ac:dyDescent="0.2">
      <c r="A12" s="148" t="s">
        <v>292</v>
      </c>
      <c r="B12" s="149"/>
      <c r="C12" s="150">
        <v>5</v>
      </c>
      <c r="D12" s="150"/>
      <c r="E12" s="150"/>
      <c r="F12" s="150"/>
      <c r="G12" s="151">
        <v>5</v>
      </c>
    </row>
    <row r="13" spans="1:7" x14ac:dyDescent="0.2">
      <c r="A13" s="148" t="s">
        <v>87</v>
      </c>
      <c r="B13" s="149">
        <v>4</v>
      </c>
      <c r="C13" s="150">
        <v>6</v>
      </c>
      <c r="D13" s="150"/>
      <c r="E13" s="150">
        <v>2</v>
      </c>
      <c r="F13" s="150"/>
      <c r="G13" s="151">
        <v>12</v>
      </c>
    </row>
    <row r="14" spans="1:7" x14ac:dyDescent="0.2">
      <c r="A14" s="148" t="s">
        <v>322</v>
      </c>
      <c r="B14" s="149"/>
      <c r="C14" s="150"/>
      <c r="D14" s="150"/>
      <c r="E14" s="150"/>
      <c r="F14" s="150"/>
      <c r="G14" s="151"/>
    </row>
    <row r="15" spans="1:7" x14ac:dyDescent="0.2">
      <c r="A15" s="148" t="s">
        <v>409</v>
      </c>
      <c r="B15" s="149"/>
      <c r="C15" s="150">
        <v>6</v>
      </c>
      <c r="D15" s="150"/>
      <c r="E15" s="150">
        <v>1</v>
      </c>
      <c r="F15" s="150"/>
      <c r="G15" s="151">
        <v>7</v>
      </c>
    </row>
    <row r="16" spans="1:7" s="315" customFormat="1" x14ac:dyDescent="0.2">
      <c r="A16" s="311" t="s">
        <v>456</v>
      </c>
      <c r="B16" s="312">
        <v>4</v>
      </c>
      <c r="C16" s="313">
        <v>4</v>
      </c>
      <c r="D16" s="313"/>
      <c r="E16" s="313">
        <v>2</v>
      </c>
      <c r="F16" s="313"/>
      <c r="G16" s="314">
        <v>10</v>
      </c>
    </row>
    <row r="17" spans="1:7" x14ac:dyDescent="0.2">
      <c r="A17" s="141" t="s">
        <v>323</v>
      </c>
      <c r="B17" s="142">
        <v>17</v>
      </c>
      <c r="C17" s="143">
        <v>57</v>
      </c>
      <c r="D17" s="143">
        <v>1</v>
      </c>
      <c r="E17" s="143">
        <v>6</v>
      </c>
      <c r="F17" s="143"/>
      <c r="G17" s="144">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F13" sqref="F13"/>
    </sheetView>
  </sheetViews>
  <sheetFormatPr baseColWidth="10" defaultRowHeight="12.75" x14ac:dyDescent="0.2"/>
  <cols>
    <col min="2" max="2" width="58.28515625" bestFit="1" customWidth="1"/>
  </cols>
  <sheetData>
    <row r="1" spans="2:6" ht="13.5" thickBot="1" x14ac:dyDescent="0.25"/>
    <row r="2" spans="2:6" ht="25.5" x14ac:dyDescent="0.2">
      <c r="B2" s="252" t="s">
        <v>403</v>
      </c>
      <c r="C2" s="253" t="s">
        <v>36</v>
      </c>
      <c r="D2" s="253" t="s">
        <v>35</v>
      </c>
      <c r="E2" s="253" t="s">
        <v>37</v>
      </c>
      <c r="F2" s="254" t="s">
        <v>324</v>
      </c>
    </row>
    <row r="3" spans="2:6" x14ac:dyDescent="0.2">
      <c r="B3" s="255" t="s">
        <v>49</v>
      </c>
      <c r="C3" s="256">
        <v>1</v>
      </c>
      <c r="D3" s="256">
        <v>3</v>
      </c>
      <c r="E3" s="256"/>
      <c r="F3" s="257">
        <f t="shared" ref="F3:F13" si="0">SUM(C3:E3)</f>
        <v>4</v>
      </c>
    </row>
    <row r="4" spans="2:6" x14ac:dyDescent="0.2">
      <c r="B4" s="255" t="s">
        <v>100</v>
      </c>
      <c r="C4" s="256"/>
      <c r="D4" s="256">
        <v>5</v>
      </c>
      <c r="E4" s="256"/>
      <c r="F4" s="257">
        <f t="shared" si="0"/>
        <v>5</v>
      </c>
    </row>
    <row r="5" spans="2:6" x14ac:dyDescent="0.2">
      <c r="B5" s="255" t="s">
        <v>98</v>
      </c>
      <c r="C5" s="256">
        <v>2</v>
      </c>
      <c r="D5" s="256">
        <v>8</v>
      </c>
      <c r="E5" s="256">
        <v>1</v>
      </c>
      <c r="F5" s="257">
        <f t="shared" si="0"/>
        <v>11</v>
      </c>
    </row>
    <row r="6" spans="2:6" x14ac:dyDescent="0.2">
      <c r="B6" s="255" t="s">
        <v>99</v>
      </c>
      <c r="C6" s="256"/>
      <c r="D6" s="256">
        <v>6</v>
      </c>
      <c r="E6" s="256">
        <v>1</v>
      </c>
      <c r="F6" s="257">
        <f t="shared" si="0"/>
        <v>7</v>
      </c>
    </row>
    <row r="7" spans="2:6" x14ac:dyDescent="0.2">
      <c r="B7" s="255" t="s">
        <v>97</v>
      </c>
      <c r="C7" s="256">
        <v>1</v>
      </c>
      <c r="D7" s="256">
        <v>8</v>
      </c>
      <c r="E7" s="256"/>
      <c r="F7" s="257">
        <f t="shared" si="0"/>
        <v>9</v>
      </c>
    </row>
    <row r="8" spans="2:6" x14ac:dyDescent="0.2">
      <c r="B8" s="255" t="s">
        <v>293</v>
      </c>
      <c r="C8" s="256">
        <v>1</v>
      </c>
      <c r="D8" s="256">
        <v>4</v>
      </c>
      <c r="E8" s="256"/>
      <c r="F8" s="257">
        <f t="shared" si="0"/>
        <v>5</v>
      </c>
    </row>
    <row r="9" spans="2:6" x14ac:dyDescent="0.2">
      <c r="B9" s="255" t="s">
        <v>88</v>
      </c>
      <c r="C9" s="256"/>
      <c r="D9" s="256">
        <v>2</v>
      </c>
      <c r="E9" s="256"/>
      <c r="F9" s="257">
        <f t="shared" si="0"/>
        <v>2</v>
      </c>
    </row>
    <row r="10" spans="2:6" x14ac:dyDescent="0.2">
      <c r="B10" s="255" t="s">
        <v>83</v>
      </c>
      <c r="C10" s="256">
        <v>4</v>
      </c>
      <c r="D10" s="256">
        <v>7</v>
      </c>
      <c r="E10" s="256"/>
      <c r="F10" s="257">
        <f t="shared" si="0"/>
        <v>11</v>
      </c>
    </row>
    <row r="11" spans="2:6" x14ac:dyDescent="0.2">
      <c r="B11" s="255" t="s">
        <v>292</v>
      </c>
      <c r="C11" s="256"/>
      <c r="D11" s="256">
        <v>5</v>
      </c>
      <c r="E11" s="256"/>
      <c r="F11" s="257">
        <f t="shared" si="0"/>
        <v>5</v>
      </c>
    </row>
    <row r="12" spans="2:6" x14ac:dyDescent="0.2">
      <c r="B12" s="255" t="s">
        <v>87</v>
      </c>
      <c r="C12" s="256">
        <v>4</v>
      </c>
      <c r="D12" s="256">
        <v>6</v>
      </c>
      <c r="E12" s="256">
        <v>2</v>
      </c>
      <c r="F12" s="257">
        <f t="shared" si="0"/>
        <v>12</v>
      </c>
    </row>
    <row r="13" spans="2:6" x14ac:dyDescent="0.2">
      <c r="B13" s="255" t="s">
        <v>86</v>
      </c>
      <c r="C13" s="256">
        <v>5</v>
      </c>
      <c r="D13" s="256">
        <v>4</v>
      </c>
      <c r="E13" s="256">
        <v>2</v>
      </c>
      <c r="F13" s="257">
        <f t="shared" si="0"/>
        <v>11</v>
      </c>
    </row>
    <row r="14" spans="2:6" x14ac:dyDescent="0.2">
      <c r="B14" s="258" t="s">
        <v>323</v>
      </c>
      <c r="C14" s="259">
        <f>SUM(C3:C13)</f>
        <v>18</v>
      </c>
      <c r="D14" s="259">
        <f>SUM(D3:D13)</f>
        <v>58</v>
      </c>
      <c r="E14" s="259">
        <f>SUM(E3:E13)</f>
        <v>6</v>
      </c>
      <c r="F14" s="260">
        <f>SUM(C14:E14)</f>
        <v>82</v>
      </c>
    </row>
    <row r="15" spans="2:6" ht="13.5" thickBot="1" x14ac:dyDescent="0.25">
      <c r="B15" s="261" t="s">
        <v>408</v>
      </c>
      <c r="C15" s="262">
        <f>C14/$F$14</f>
        <v>0.21951219512195122</v>
      </c>
      <c r="D15" s="262">
        <f>D14/$F$14</f>
        <v>0.70731707317073167</v>
      </c>
      <c r="E15" s="262">
        <f>E14/$F$14</f>
        <v>7.3170731707317069E-2</v>
      </c>
      <c r="F15" s="263">
        <f>F14/$F$14</f>
        <v>1</v>
      </c>
    </row>
    <row r="16" spans="2:6" x14ac:dyDescent="0.2">
      <c r="B16" s="282"/>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E92"/>
  <sheetViews>
    <sheetView tabSelected="1" view="pageBreakPreview" topLeftCell="G4" zoomScaleNormal="100" zoomScaleSheetLayoutView="100" zoomScalePageLayoutView="70" workbookViewId="0">
      <selection activeCell="AN10" sqref="AN10"/>
    </sheetView>
  </sheetViews>
  <sheetFormatPr baseColWidth="10" defaultRowHeight="85.5" customHeight="1" x14ac:dyDescent="0.2"/>
  <cols>
    <col min="1" max="1" width="4.5703125" style="24" customWidth="1"/>
    <col min="2" max="2" width="7" style="20" customWidth="1"/>
    <col min="3" max="3" width="10.5703125" style="20" customWidth="1"/>
    <col min="4" max="4" width="11.5703125" style="20" customWidth="1"/>
    <col min="5" max="5" width="14.85546875" style="20" customWidth="1"/>
    <col min="6" max="6" width="38.7109375" style="20" customWidth="1"/>
    <col min="7" max="7" width="11.7109375" style="20" customWidth="1"/>
    <col min="8" max="8" width="12.5703125" style="20" customWidth="1"/>
    <col min="9" max="9" width="20.5703125" style="66" customWidth="1"/>
    <col min="10" max="10" width="20.140625" style="20" customWidth="1"/>
    <col min="11" max="11" width="19.5703125" style="20" customWidth="1"/>
    <col min="12" max="12" width="10.5703125" style="20" customWidth="1"/>
    <col min="13" max="13" width="11" style="20" customWidth="1"/>
    <col min="14" max="14" width="9.140625" style="98" customWidth="1"/>
    <col min="15" max="17" width="6.85546875"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16384" width="11.42578125" style="20"/>
  </cols>
  <sheetData>
    <row r="1" spans="1:57" ht="15" customHeight="1" x14ac:dyDescent="0.2">
      <c r="A1" s="391"/>
      <c r="B1" s="391"/>
      <c r="C1" s="391"/>
      <c r="D1" s="376" t="s">
        <v>528</v>
      </c>
      <c r="E1" s="377"/>
      <c r="F1" s="377"/>
      <c r="G1" s="377"/>
      <c r="H1" s="377"/>
      <c r="I1" s="377"/>
      <c r="J1" s="377"/>
      <c r="K1" s="377"/>
      <c r="L1" s="377"/>
      <c r="M1" s="378"/>
      <c r="N1" s="371" t="s">
        <v>38</v>
      </c>
      <c r="O1" s="372"/>
      <c r="P1" s="372"/>
      <c r="Q1" s="372"/>
      <c r="R1" s="373"/>
      <c r="S1" s="52"/>
      <c r="T1" s="52"/>
      <c r="U1" s="52"/>
      <c r="V1" s="52"/>
      <c r="W1" s="52"/>
      <c r="X1" s="52"/>
      <c r="Y1" s="52"/>
      <c r="Z1" s="52"/>
      <c r="AA1" s="52"/>
      <c r="AB1" s="52"/>
      <c r="AC1" s="52"/>
      <c r="AD1" s="52"/>
      <c r="AE1" s="52"/>
      <c r="AF1" s="53"/>
      <c r="AG1" s="30" t="s">
        <v>38</v>
      </c>
    </row>
    <row r="2" spans="1:57" ht="30.75" customHeight="1" x14ac:dyDescent="0.2">
      <c r="A2" s="391"/>
      <c r="B2" s="391"/>
      <c r="C2" s="391"/>
      <c r="D2" s="379"/>
      <c r="E2" s="380"/>
      <c r="F2" s="380"/>
      <c r="G2" s="380"/>
      <c r="H2" s="380"/>
      <c r="I2" s="380"/>
      <c r="J2" s="380"/>
      <c r="K2" s="380"/>
      <c r="L2" s="380"/>
      <c r="M2" s="381"/>
      <c r="N2" s="371" t="s">
        <v>509</v>
      </c>
      <c r="O2" s="372"/>
      <c r="P2" s="372"/>
      <c r="Q2" s="372"/>
      <c r="R2" s="373"/>
      <c r="S2" s="54"/>
      <c r="T2" s="54"/>
      <c r="U2" s="54"/>
      <c r="V2" s="54"/>
      <c r="W2" s="54"/>
      <c r="X2" s="54"/>
      <c r="Y2" s="54"/>
      <c r="Z2" s="54"/>
      <c r="AA2" s="54"/>
      <c r="AB2" s="54"/>
      <c r="AC2" s="54"/>
      <c r="AD2" s="54"/>
      <c r="AE2" s="54"/>
      <c r="AF2" s="55"/>
      <c r="AG2" s="30" t="s">
        <v>39</v>
      </c>
    </row>
    <row r="3" spans="1:57" ht="21" customHeight="1" x14ac:dyDescent="0.2">
      <c r="A3" s="391"/>
      <c r="B3" s="391"/>
      <c r="C3" s="391"/>
      <c r="D3" s="382"/>
      <c r="E3" s="383"/>
      <c r="F3" s="383"/>
      <c r="G3" s="383"/>
      <c r="H3" s="383"/>
      <c r="I3" s="383"/>
      <c r="J3" s="383"/>
      <c r="K3" s="383"/>
      <c r="L3" s="383"/>
      <c r="M3" s="384"/>
      <c r="N3" s="371" t="s">
        <v>25</v>
      </c>
      <c r="O3" s="372"/>
      <c r="P3" s="372"/>
      <c r="Q3" s="372"/>
      <c r="R3" s="373"/>
      <c r="S3" s="56"/>
      <c r="T3" s="56"/>
      <c r="U3" s="56"/>
      <c r="V3" s="56"/>
      <c r="W3" s="56"/>
      <c r="X3" s="56"/>
      <c r="Y3" s="56"/>
      <c r="Z3" s="56"/>
      <c r="AA3" s="56"/>
      <c r="AB3" s="56"/>
      <c r="AC3" s="56"/>
      <c r="AD3" s="56"/>
      <c r="AE3" s="56"/>
      <c r="AF3" s="57"/>
      <c r="AG3" s="30" t="s">
        <v>25</v>
      </c>
    </row>
    <row r="4" spans="1:57" s="27" customFormat="1" ht="25.5" customHeight="1" x14ac:dyDescent="0.2">
      <c r="A4" s="366" t="s">
        <v>529</v>
      </c>
      <c r="B4" s="366"/>
      <c r="C4" s="366"/>
      <c r="D4" s="366"/>
      <c r="E4" s="366"/>
      <c r="F4" s="366"/>
      <c r="G4" s="366"/>
      <c r="H4" s="366"/>
      <c r="I4" s="366"/>
      <c r="J4" s="366"/>
      <c r="K4" s="366"/>
      <c r="L4" s="366"/>
      <c r="M4" s="49"/>
      <c r="N4" s="322"/>
      <c r="O4" s="49"/>
      <c r="P4" s="49"/>
      <c r="Q4" s="49"/>
      <c r="R4" s="49"/>
      <c r="S4" s="31"/>
      <c r="T4" s="31"/>
      <c r="U4" s="31"/>
      <c r="V4" s="31"/>
      <c r="W4" s="31"/>
      <c r="X4" s="31"/>
      <c r="Y4" s="31"/>
      <c r="Z4" s="31"/>
      <c r="AA4" s="31"/>
      <c r="AB4" s="31"/>
      <c r="AC4" s="31"/>
      <c r="AD4" s="31"/>
      <c r="AE4" s="31"/>
      <c r="AI4" s="34" t="s">
        <v>35</v>
      </c>
    </row>
    <row r="5" spans="1:57" s="27" customFormat="1" ht="26.25" customHeight="1" x14ac:dyDescent="0.2">
      <c r="A5" s="394" t="s">
        <v>40</v>
      </c>
      <c r="B5" s="394"/>
      <c r="C5" s="394"/>
      <c r="D5" s="394"/>
      <c r="E5" s="394"/>
      <c r="F5" s="394"/>
      <c r="G5" s="394"/>
      <c r="H5" s="394"/>
      <c r="I5" s="394"/>
      <c r="J5" s="394"/>
      <c r="K5" s="394"/>
      <c r="L5" s="394"/>
      <c r="M5" s="32"/>
      <c r="N5" s="321"/>
      <c r="O5" s="32"/>
      <c r="P5" s="32"/>
      <c r="Q5" s="32"/>
      <c r="R5" s="32"/>
      <c r="S5" s="32"/>
      <c r="T5" s="32"/>
      <c r="U5" s="32"/>
      <c r="V5" s="32"/>
      <c r="W5" s="32"/>
      <c r="X5" s="32"/>
      <c r="Y5" s="32"/>
      <c r="Z5" s="32"/>
      <c r="AA5" s="32"/>
      <c r="AB5" s="32"/>
      <c r="AC5" s="32"/>
      <c r="AD5" s="32"/>
      <c r="AE5" s="32"/>
      <c r="AF5" s="32"/>
      <c r="AG5" s="32"/>
      <c r="AI5" s="34" t="s">
        <v>36</v>
      </c>
    </row>
    <row r="6" spans="1:57" s="27" customFormat="1" ht="18.75" customHeight="1" x14ac:dyDescent="0.2">
      <c r="A6" s="374" t="s">
        <v>17</v>
      </c>
      <c r="B6" s="375"/>
      <c r="C6" s="375"/>
      <c r="D6" s="375"/>
      <c r="E6" s="375"/>
      <c r="F6" s="375"/>
      <c r="G6" s="375"/>
      <c r="H6" s="375"/>
      <c r="I6" s="375"/>
      <c r="J6" s="375"/>
      <c r="K6" s="375"/>
      <c r="L6" s="375"/>
      <c r="M6" s="375"/>
      <c r="N6" s="375"/>
      <c r="O6" s="375"/>
      <c r="P6" s="375"/>
      <c r="Q6" s="375"/>
      <c r="R6" s="375"/>
      <c r="S6" s="355" t="s">
        <v>18</v>
      </c>
      <c r="T6" s="356"/>
      <c r="U6" s="356"/>
      <c r="V6" s="356"/>
      <c r="W6" s="356"/>
      <c r="X6" s="356"/>
      <c r="Y6" s="356"/>
      <c r="Z6" s="356"/>
      <c r="AA6" s="356"/>
      <c r="AB6" s="356"/>
      <c r="AC6" s="356"/>
      <c r="AD6" s="356"/>
      <c r="AE6" s="356"/>
      <c r="AF6" s="356"/>
      <c r="AG6" s="357"/>
      <c r="AI6" s="34" t="s">
        <v>37</v>
      </c>
    </row>
    <row r="7" spans="1:57" s="28" customFormat="1" ht="39" customHeight="1" x14ac:dyDescent="0.2">
      <c r="A7" s="122" t="s">
        <v>41</v>
      </c>
      <c r="B7" s="392" t="s">
        <v>34</v>
      </c>
      <c r="C7" s="393"/>
      <c r="D7" s="367" t="s">
        <v>14</v>
      </c>
      <c r="E7" s="367"/>
      <c r="F7" s="367"/>
      <c r="G7" s="367"/>
      <c r="H7" s="367" t="s">
        <v>24</v>
      </c>
      <c r="I7" s="367"/>
      <c r="J7" s="367"/>
      <c r="K7" s="367"/>
      <c r="L7" s="367"/>
      <c r="M7" s="385" t="s">
        <v>20</v>
      </c>
      <c r="N7" s="386"/>
      <c r="O7" s="386"/>
      <c r="P7" s="386"/>
      <c r="Q7" s="386"/>
      <c r="R7" s="387"/>
      <c r="S7" s="361" t="s">
        <v>45</v>
      </c>
      <c r="T7" s="362"/>
      <c r="U7" s="362"/>
      <c r="V7" s="362"/>
      <c r="W7" s="362"/>
      <c r="X7" s="362"/>
      <c r="Y7" s="362"/>
      <c r="Z7" s="362"/>
      <c r="AA7" s="362"/>
      <c r="AB7" s="362"/>
      <c r="AC7" s="362"/>
      <c r="AD7" s="362"/>
      <c r="AE7" s="363"/>
      <c r="AF7" s="358" t="s">
        <v>23</v>
      </c>
      <c r="AG7" s="358"/>
    </row>
    <row r="8" spans="1:57" s="28" customFormat="1" ht="63.75" x14ac:dyDescent="0.2">
      <c r="A8" s="125"/>
      <c r="B8" s="133" t="s">
        <v>42</v>
      </c>
      <c r="C8" s="133" t="s">
        <v>43</v>
      </c>
      <c r="D8" s="77" t="s">
        <v>44</v>
      </c>
      <c r="E8" s="77" t="s">
        <v>58</v>
      </c>
      <c r="F8" s="77" t="s">
        <v>60</v>
      </c>
      <c r="G8" s="80" t="s">
        <v>61</v>
      </c>
      <c r="H8" s="76" t="s">
        <v>62</v>
      </c>
      <c r="I8" s="336" t="s">
        <v>63</v>
      </c>
      <c r="J8" s="76" t="s">
        <v>64</v>
      </c>
      <c r="K8" s="76" t="s">
        <v>65</v>
      </c>
      <c r="L8" s="76" t="s">
        <v>66</v>
      </c>
      <c r="M8" s="78" t="s">
        <v>67</v>
      </c>
      <c r="N8" s="134" t="s">
        <v>68</v>
      </c>
      <c r="O8" s="368" t="s">
        <v>69</v>
      </c>
      <c r="P8" s="369"/>
      <c r="Q8" s="369"/>
      <c r="R8" s="370"/>
      <c r="S8" s="388" t="s">
        <v>30</v>
      </c>
      <c r="T8" s="389"/>
      <c r="U8" s="390"/>
      <c r="V8" s="388" t="s">
        <v>31</v>
      </c>
      <c r="W8" s="389"/>
      <c r="X8" s="390"/>
      <c r="Y8" s="388" t="s">
        <v>32</v>
      </c>
      <c r="Z8" s="389"/>
      <c r="AA8" s="390"/>
      <c r="AB8" s="388" t="s">
        <v>33</v>
      </c>
      <c r="AC8" s="389"/>
      <c r="AD8" s="390"/>
      <c r="AE8" s="364" t="s">
        <v>46</v>
      </c>
      <c r="AF8" s="359" t="s">
        <v>47</v>
      </c>
      <c r="AG8" s="359" t="s">
        <v>48</v>
      </c>
      <c r="AI8" s="352" t="s">
        <v>19</v>
      </c>
      <c r="AJ8" s="353"/>
      <c r="AK8" s="354"/>
    </row>
    <row r="9" spans="1:57" s="29" customFormat="1" ht="25.5" customHeight="1" x14ac:dyDescent="0.2">
      <c r="A9" s="122"/>
      <c r="B9" s="123"/>
      <c r="C9" s="123"/>
      <c r="D9" s="128"/>
      <c r="E9" s="128"/>
      <c r="F9" s="128"/>
      <c r="G9" s="129"/>
      <c r="H9" s="130"/>
      <c r="I9" s="336"/>
      <c r="J9" s="130"/>
      <c r="K9" s="130"/>
      <c r="L9" s="130"/>
      <c r="M9" s="131"/>
      <c r="N9" s="124"/>
      <c r="O9" s="132" t="s">
        <v>26</v>
      </c>
      <c r="P9" s="132" t="s">
        <v>27</v>
      </c>
      <c r="Q9" s="132" t="s">
        <v>28</v>
      </c>
      <c r="R9" s="132" t="s">
        <v>29</v>
      </c>
      <c r="S9" s="324" t="s">
        <v>21</v>
      </c>
      <c r="T9" s="324" t="s">
        <v>59</v>
      </c>
      <c r="U9" s="323" t="s">
        <v>22</v>
      </c>
      <c r="V9" s="324" t="s">
        <v>21</v>
      </c>
      <c r="W9" s="324" t="s">
        <v>59</v>
      </c>
      <c r="X9" s="323" t="s">
        <v>22</v>
      </c>
      <c r="Y9" s="324" t="s">
        <v>21</v>
      </c>
      <c r="Z9" s="324" t="s">
        <v>59</v>
      </c>
      <c r="AA9" s="323" t="s">
        <v>22</v>
      </c>
      <c r="AB9" s="324" t="s">
        <v>21</v>
      </c>
      <c r="AC9" s="324" t="s">
        <v>59</v>
      </c>
      <c r="AD9" s="323" t="s">
        <v>22</v>
      </c>
      <c r="AE9" s="365"/>
      <c r="AF9" s="360"/>
      <c r="AG9" s="360"/>
      <c r="AI9" s="326" t="s">
        <v>0</v>
      </c>
      <c r="AJ9" s="327" t="s">
        <v>15</v>
      </c>
      <c r="AK9" s="325" t="s">
        <v>16</v>
      </c>
    </row>
    <row r="10" spans="1:57" s="29" customFormat="1" ht="100.5" customHeight="1" x14ac:dyDescent="0.2">
      <c r="A10" s="35">
        <v>1</v>
      </c>
      <c r="B10" s="35">
        <v>3</v>
      </c>
      <c r="C10" s="35">
        <v>3.1</v>
      </c>
      <c r="D10" s="35" t="s">
        <v>49</v>
      </c>
      <c r="E10" s="35" t="s">
        <v>50</v>
      </c>
      <c r="F10" s="81" t="s">
        <v>81</v>
      </c>
      <c r="G10" s="94">
        <v>43281</v>
      </c>
      <c r="H10" s="35" t="s">
        <v>36</v>
      </c>
      <c r="I10" s="81" t="s">
        <v>72</v>
      </c>
      <c r="J10" s="81" t="s">
        <v>73</v>
      </c>
      <c r="K10" s="114" t="s">
        <v>74</v>
      </c>
      <c r="L10" s="35" t="s">
        <v>51</v>
      </c>
      <c r="M10" s="45">
        <v>1</v>
      </c>
      <c r="N10" s="45">
        <v>1</v>
      </c>
      <c r="O10" s="114"/>
      <c r="P10" s="114">
        <v>1</v>
      </c>
      <c r="Q10" s="114" t="s">
        <v>57</v>
      </c>
      <c r="R10" s="114" t="s">
        <v>57</v>
      </c>
      <c r="S10" s="64"/>
      <c r="T10" s="64"/>
      <c r="U10" s="63"/>
      <c r="V10" s="62"/>
      <c r="W10" s="62"/>
      <c r="X10" s="63"/>
      <c r="Y10" s="62"/>
      <c r="Z10" s="62"/>
      <c r="AA10" s="63"/>
      <c r="AB10" s="62"/>
      <c r="AC10" s="62"/>
      <c r="AD10" s="63"/>
      <c r="AE10" s="61"/>
      <c r="AF10" s="33" t="str">
        <f>IF(AE10&lt;80%,"MÍNIMO",IF(AE10&gt;=80%,IF(AE10&lt;90%,"ACEPTABLE",IF(AE10&gt;=90%,"SATISFACTORIO"))))</f>
        <v>MÍNIMO</v>
      </c>
      <c r="AG10" s="60"/>
      <c r="AI10" s="51" t="s">
        <v>52</v>
      </c>
      <c r="AJ10" s="50" t="s">
        <v>53</v>
      </c>
      <c r="AK10" s="50" t="s">
        <v>54</v>
      </c>
    </row>
    <row r="11" spans="1:57" s="29" customFormat="1" ht="80.25" customHeight="1" x14ac:dyDescent="0.2">
      <c r="A11" s="35">
        <v>2</v>
      </c>
      <c r="B11" s="35">
        <v>3</v>
      </c>
      <c r="C11" s="35">
        <v>3.1</v>
      </c>
      <c r="D11" s="35" t="s">
        <v>49</v>
      </c>
      <c r="E11" s="35" t="s">
        <v>50</v>
      </c>
      <c r="F11" s="81" t="s">
        <v>80</v>
      </c>
      <c r="G11" s="94">
        <v>43465</v>
      </c>
      <c r="H11" s="35" t="s">
        <v>35</v>
      </c>
      <c r="I11" s="81" t="s">
        <v>79</v>
      </c>
      <c r="J11" s="81" t="s">
        <v>79</v>
      </c>
      <c r="K11" s="114" t="s">
        <v>75</v>
      </c>
      <c r="L11" s="35"/>
      <c r="M11" s="45" t="s">
        <v>56</v>
      </c>
      <c r="N11" s="45">
        <v>1</v>
      </c>
      <c r="O11" s="114">
        <v>0.5</v>
      </c>
      <c r="P11" s="114">
        <v>0.2</v>
      </c>
      <c r="Q11" s="114">
        <v>0.2</v>
      </c>
      <c r="R11" s="114">
        <v>0.1</v>
      </c>
      <c r="S11" s="64"/>
      <c r="T11" s="64"/>
      <c r="U11" s="63"/>
      <c r="V11" s="62"/>
      <c r="W11" s="62"/>
      <c r="X11" s="63"/>
      <c r="Y11" s="62"/>
      <c r="Z11" s="62"/>
      <c r="AA11" s="63"/>
      <c r="AB11" s="62"/>
      <c r="AC11" s="62"/>
      <c r="AD11" s="63"/>
      <c r="AE11" s="65"/>
      <c r="AF11" s="33"/>
      <c r="AG11" s="60"/>
      <c r="AI11" s="51"/>
      <c r="AJ11" s="50"/>
      <c r="AK11" s="50"/>
    </row>
    <row r="12" spans="1:57" s="39" customFormat="1" ht="97.5" customHeight="1" x14ac:dyDescent="0.2">
      <c r="A12" s="35">
        <v>3</v>
      </c>
      <c r="B12" s="35">
        <v>3</v>
      </c>
      <c r="C12" s="35">
        <v>3.1</v>
      </c>
      <c r="D12" s="35" t="s">
        <v>49</v>
      </c>
      <c r="E12" s="35" t="s">
        <v>50</v>
      </c>
      <c r="F12" s="81" t="s">
        <v>82</v>
      </c>
      <c r="G12" s="94">
        <v>43465</v>
      </c>
      <c r="H12" s="35" t="s">
        <v>35</v>
      </c>
      <c r="I12" s="81" t="s">
        <v>77</v>
      </c>
      <c r="J12" s="81" t="s">
        <v>78</v>
      </c>
      <c r="K12" s="114" t="s">
        <v>76</v>
      </c>
      <c r="L12" s="35" t="s">
        <v>51</v>
      </c>
      <c r="M12" s="45" t="s">
        <v>56</v>
      </c>
      <c r="N12" s="45">
        <v>1</v>
      </c>
      <c r="O12" s="114">
        <v>1</v>
      </c>
      <c r="P12" s="114">
        <v>1</v>
      </c>
      <c r="Q12" s="114">
        <v>1</v>
      </c>
      <c r="R12" s="114">
        <v>1</v>
      </c>
      <c r="S12" s="36"/>
      <c r="T12" s="36"/>
      <c r="U12" s="37"/>
      <c r="V12" s="36"/>
      <c r="W12" s="36"/>
      <c r="X12" s="37"/>
      <c r="Y12" s="36"/>
      <c r="Z12" s="36"/>
      <c r="AA12" s="37"/>
      <c r="AB12" s="36"/>
      <c r="AC12" s="36"/>
      <c r="AD12" s="37"/>
      <c r="AE12" s="58"/>
      <c r="AF12" s="33" t="str">
        <f>IF(AE12=0%,"MÍNIMO",IF(AE12=100%,"SATISFACTORIO"))</f>
        <v>MÍNIMO</v>
      </c>
      <c r="AG12" s="59"/>
      <c r="AH12" s="44"/>
      <c r="AI12" s="51">
        <f>0%</f>
        <v>0</v>
      </c>
      <c r="AJ12" s="50" t="s">
        <v>55</v>
      </c>
      <c r="AK12" s="51">
        <f>100%</f>
        <v>1</v>
      </c>
      <c r="AL12" s="38"/>
      <c r="AM12" s="38"/>
      <c r="AN12" s="38"/>
      <c r="AO12" s="38"/>
      <c r="AP12" s="38"/>
      <c r="AQ12" s="38"/>
      <c r="AR12" s="38"/>
      <c r="AS12" s="38"/>
      <c r="AT12" s="38"/>
      <c r="AU12" s="38"/>
      <c r="AV12" s="38"/>
      <c r="AW12" s="38"/>
      <c r="AX12" s="38"/>
      <c r="AY12" s="38"/>
      <c r="AZ12" s="38"/>
      <c r="BA12" s="38"/>
      <c r="BB12" s="38"/>
      <c r="BC12" s="38"/>
      <c r="BD12" s="38"/>
      <c r="BE12" s="38"/>
    </row>
    <row r="13" spans="1:57" s="40" customFormat="1" ht="70.5" customHeight="1" x14ac:dyDescent="0.2">
      <c r="A13" s="35">
        <v>4</v>
      </c>
      <c r="B13" s="35">
        <v>3</v>
      </c>
      <c r="C13" s="35">
        <v>3.1</v>
      </c>
      <c r="D13" s="35" t="s">
        <v>49</v>
      </c>
      <c r="E13" s="35" t="s">
        <v>50</v>
      </c>
      <c r="F13" s="68" t="s">
        <v>70</v>
      </c>
      <c r="G13" s="94">
        <v>43465</v>
      </c>
      <c r="H13" s="35" t="s">
        <v>35</v>
      </c>
      <c r="I13" s="81" t="s">
        <v>85</v>
      </c>
      <c r="J13" s="81" t="s">
        <v>84</v>
      </c>
      <c r="K13" s="43" t="s">
        <v>71</v>
      </c>
      <c r="L13" s="35" t="s">
        <v>51</v>
      </c>
      <c r="M13" s="45" t="s">
        <v>56</v>
      </c>
      <c r="N13" s="114">
        <v>1</v>
      </c>
      <c r="O13" s="45">
        <v>0.25</v>
      </c>
      <c r="P13" s="45">
        <v>0.25</v>
      </c>
      <c r="Q13" s="45">
        <v>0.25</v>
      </c>
      <c r="R13" s="45">
        <v>0.25</v>
      </c>
      <c r="S13" s="35"/>
      <c r="T13" s="35"/>
      <c r="U13" s="37"/>
      <c r="V13" s="35"/>
      <c r="W13" s="35"/>
      <c r="X13" s="37"/>
      <c r="Y13" s="35"/>
      <c r="Z13" s="35"/>
      <c r="AA13" s="37"/>
      <c r="AB13" s="35"/>
      <c r="AC13" s="35"/>
      <c r="AD13" s="37"/>
      <c r="AE13" s="48"/>
      <c r="AF13" s="43"/>
      <c r="AG13" s="43"/>
      <c r="AI13" s="35"/>
      <c r="AJ13" s="35"/>
      <c r="AK13" s="35"/>
    </row>
    <row r="14" spans="1:57" s="19" customFormat="1" ht="81" customHeight="1" x14ac:dyDescent="0.2">
      <c r="A14" s="35">
        <v>5</v>
      </c>
      <c r="B14" s="35">
        <v>2</v>
      </c>
      <c r="C14" s="35">
        <v>2.2999999999999998</v>
      </c>
      <c r="D14" s="35" t="s">
        <v>83</v>
      </c>
      <c r="E14" s="92" t="s">
        <v>243</v>
      </c>
      <c r="F14" s="83" t="s">
        <v>244</v>
      </c>
      <c r="G14" s="94">
        <v>43465</v>
      </c>
      <c r="H14" s="45" t="s">
        <v>35</v>
      </c>
      <c r="I14" s="83" t="s">
        <v>245</v>
      </c>
      <c r="J14" s="83" t="s">
        <v>246</v>
      </c>
      <c r="K14" s="95" t="s">
        <v>247</v>
      </c>
      <c r="L14" s="35" t="s">
        <v>51</v>
      </c>
      <c r="M14" s="114">
        <v>1.06</v>
      </c>
      <c r="N14" s="115">
        <v>1</v>
      </c>
      <c r="O14" s="114" t="s">
        <v>248</v>
      </c>
      <c r="P14" s="114">
        <v>0.5</v>
      </c>
      <c r="Q14" s="114" t="s">
        <v>248</v>
      </c>
      <c r="R14" s="114">
        <v>0.5</v>
      </c>
      <c r="S14" s="23"/>
      <c r="T14" s="23"/>
      <c r="U14" s="23"/>
      <c r="V14" s="23"/>
      <c r="W14" s="23"/>
      <c r="X14" s="23"/>
      <c r="Y14" s="23"/>
      <c r="Z14" s="23"/>
      <c r="AA14" s="23"/>
      <c r="AB14" s="23"/>
      <c r="AC14" s="23"/>
      <c r="AD14" s="23"/>
      <c r="AE14" s="47"/>
      <c r="AF14" s="22"/>
      <c r="AG14" s="22"/>
    </row>
    <row r="15" spans="1:57" s="19" customFormat="1" ht="123.75" customHeight="1" x14ac:dyDescent="0.2">
      <c r="A15" s="35">
        <v>6</v>
      </c>
      <c r="B15" s="35">
        <v>2</v>
      </c>
      <c r="C15" s="35">
        <v>2.1</v>
      </c>
      <c r="D15" s="35" t="s">
        <v>83</v>
      </c>
      <c r="E15" s="92" t="s">
        <v>249</v>
      </c>
      <c r="F15" s="81" t="s">
        <v>250</v>
      </c>
      <c r="G15" s="94">
        <v>43465</v>
      </c>
      <c r="H15" s="45" t="s">
        <v>36</v>
      </c>
      <c r="I15" s="83" t="s">
        <v>251</v>
      </c>
      <c r="J15" s="83" t="s">
        <v>252</v>
      </c>
      <c r="K15" s="45" t="s">
        <v>253</v>
      </c>
      <c r="L15" s="35" t="s">
        <v>51</v>
      </c>
      <c r="M15" s="114">
        <v>0.89</v>
      </c>
      <c r="N15" s="114">
        <v>0.9</v>
      </c>
      <c r="O15" s="340" t="s">
        <v>248</v>
      </c>
      <c r="P15" s="340" t="s">
        <v>248</v>
      </c>
      <c r="Q15" s="340" t="s">
        <v>248</v>
      </c>
      <c r="R15" s="114">
        <v>0.9</v>
      </c>
      <c r="W15" s="41"/>
      <c r="Y15" s="42"/>
    </row>
    <row r="16" spans="1:57" s="19" customFormat="1" ht="120" customHeight="1" x14ac:dyDescent="0.2">
      <c r="A16" s="35">
        <v>7</v>
      </c>
      <c r="B16" s="35">
        <v>2</v>
      </c>
      <c r="C16" s="35">
        <v>2.1</v>
      </c>
      <c r="D16" s="35" t="s">
        <v>83</v>
      </c>
      <c r="E16" s="92" t="s">
        <v>243</v>
      </c>
      <c r="F16" s="81" t="s">
        <v>254</v>
      </c>
      <c r="G16" s="94">
        <v>43465</v>
      </c>
      <c r="H16" s="45" t="s">
        <v>36</v>
      </c>
      <c r="I16" s="83" t="s">
        <v>255</v>
      </c>
      <c r="J16" s="83" t="s">
        <v>256</v>
      </c>
      <c r="K16" s="45" t="s">
        <v>257</v>
      </c>
      <c r="L16" s="35" t="s">
        <v>51</v>
      </c>
      <c r="M16" s="114">
        <v>0.87</v>
      </c>
      <c r="N16" s="114">
        <v>0.9</v>
      </c>
      <c r="O16" s="340" t="s">
        <v>248</v>
      </c>
      <c r="P16" s="340" t="s">
        <v>248</v>
      </c>
      <c r="Q16" s="340" t="s">
        <v>248</v>
      </c>
      <c r="R16" s="114">
        <v>0.9</v>
      </c>
      <c r="S16" s="23"/>
      <c r="T16" s="23"/>
      <c r="U16" s="23"/>
      <c r="V16" s="23"/>
      <c r="W16" s="23"/>
      <c r="X16" s="23"/>
      <c r="Y16" s="42"/>
      <c r="Z16" s="23"/>
      <c r="AA16" s="23"/>
      <c r="AB16" s="23"/>
      <c r="AC16" s="23"/>
      <c r="AD16" s="23"/>
      <c r="AE16" s="23"/>
      <c r="AF16" s="22"/>
      <c r="AG16" s="22"/>
    </row>
    <row r="17" spans="1:33" s="19" customFormat="1" ht="180" customHeight="1" x14ac:dyDescent="0.2">
      <c r="A17" s="35">
        <v>8</v>
      </c>
      <c r="B17" s="35">
        <v>2</v>
      </c>
      <c r="C17" s="35">
        <v>2.2000000000000002</v>
      </c>
      <c r="D17" s="35" t="s">
        <v>83</v>
      </c>
      <c r="E17" s="92" t="s">
        <v>243</v>
      </c>
      <c r="F17" s="83" t="s">
        <v>258</v>
      </c>
      <c r="G17" s="94">
        <v>43465</v>
      </c>
      <c r="H17" s="45" t="s">
        <v>35</v>
      </c>
      <c r="I17" s="83" t="s">
        <v>259</v>
      </c>
      <c r="J17" s="83" t="s">
        <v>260</v>
      </c>
      <c r="K17" s="95" t="s">
        <v>261</v>
      </c>
      <c r="L17" s="35" t="s">
        <v>51</v>
      </c>
      <c r="M17" s="114">
        <v>1.2</v>
      </c>
      <c r="N17" s="115">
        <v>1</v>
      </c>
      <c r="O17" s="340" t="s">
        <v>248</v>
      </c>
      <c r="P17" s="114">
        <v>0.5</v>
      </c>
      <c r="Q17" s="340" t="s">
        <v>248</v>
      </c>
      <c r="R17" s="114">
        <v>0.5</v>
      </c>
      <c r="S17" s="23"/>
      <c r="T17" s="23"/>
      <c r="U17" s="23"/>
      <c r="V17" s="23"/>
      <c r="W17" s="23"/>
      <c r="X17" s="23"/>
      <c r="Y17" s="42"/>
      <c r="Z17" s="23"/>
      <c r="AA17" s="23"/>
      <c r="AB17" s="23"/>
      <c r="AC17" s="23"/>
      <c r="AD17" s="23"/>
      <c r="AE17" s="23"/>
      <c r="AF17" s="22"/>
      <c r="AG17" s="22"/>
    </row>
    <row r="18" spans="1:33" s="19" customFormat="1" ht="127.5" x14ac:dyDescent="0.2">
      <c r="A18" s="35">
        <v>9</v>
      </c>
      <c r="B18" s="35">
        <v>2</v>
      </c>
      <c r="C18" s="35">
        <v>2.4</v>
      </c>
      <c r="D18" s="35" t="s">
        <v>83</v>
      </c>
      <c r="E18" s="92" t="s">
        <v>243</v>
      </c>
      <c r="F18" s="83" t="s">
        <v>262</v>
      </c>
      <c r="G18" s="94">
        <v>43465</v>
      </c>
      <c r="H18" s="45" t="s">
        <v>35</v>
      </c>
      <c r="I18" s="83" t="s">
        <v>263</v>
      </c>
      <c r="J18" s="83" t="s">
        <v>264</v>
      </c>
      <c r="K18" s="95" t="s">
        <v>265</v>
      </c>
      <c r="L18" s="35" t="s">
        <v>51</v>
      </c>
      <c r="M18" s="114">
        <v>1</v>
      </c>
      <c r="N18" s="115">
        <v>1</v>
      </c>
      <c r="O18" s="340" t="s">
        <v>248</v>
      </c>
      <c r="P18" s="114">
        <v>0.5</v>
      </c>
      <c r="Q18" s="340" t="s">
        <v>248</v>
      </c>
      <c r="R18" s="114">
        <v>0.5</v>
      </c>
      <c r="S18" s="23"/>
      <c r="T18" s="23"/>
      <c r="U18" s="23"/>
      <c r="V18" s="23"/>
      <c r="W18" s="23"/>
      <c r="X18" s="23"/>
      <c r="Y18" s="42"/>
      <c r="Z18" s="23"/>
      <c r="AA18" s="23"/>
      <c r="AB18" s="23"/>
      <c r="AC18" s="23"/>
      <c r="AD18" s="23"/>
      <c r="AE18" s="23"/>
      <c r="AF18" s="22"/>
      <c r="AG18" s="22"/>
    </row>
    <row r="19" spans="1:33" s="19" customFormat="1" ht="80.25" customHeight="1" x14ac:dyDescent="0.2">
      <c r="A19" s="35">
        <v>10</v>
      </c>
      <c r="B19" s="35">
        <v>2</v>
      </c>
      <c r="C19" s="35">
        <v>2.1</v>
      </c>
      <c r="D19" s="35" t="s">
        <v>83</v>
      </c>
      <c r="E19" s="92" t="s">
        <v>249</v>
      </c>
      <c r="F19" s="81" t="s">
        <v>266</v>
      </c>
      <c r="G19" s="94">
        <v>43465</v>
      </c>
      <c r="H19" s="45" t="s">
        <v>35</v>
      </c>
      <c r="I19" s="96" t="s">
        <v>515</v>
      </c>
      <c r="J19" s="83" t="s">
        <v>514</v>
      </c>
      <c r="K19" s="45" t="s">
        <v>269</v>
      </c>
      <c r="L19" s="35" t="s">
        <v>51</v>
      </c>
      <c r="M19" s="116" t="s">
        <v>248</v>
      </c>
      <c r="N19" s="116">
        <v>1</v>
      </c>
      <c r="O19" s="115">
        <v>0.33300000000000002</v>
      </c>
      <c r="P19" s="115">
        <v>0.33300000000000002</v>
      </c>
      <c r="Q19" s="115">
        <v>0.34</v>
      </c>
      <c r="R19" s="35" t="s">
        <v>248</v>
      </c>
      <c r="S19" s="23"/>
      <c r="T19" s="23"/>
      <c r="U19" s="23"/>
      <c r="V19" s="23"/>
      <c r="W19" s="23"/>
      <c r="X19" s="23"/>
      <c r="Y19" s="23"/>
      <c r="Z19" s="23"/>
      <c r="AA19" s="23"/>
      <c r="AB19" s="23"/>
      <c r="AC19" s="23"/>
      <c r="AD19" s="23"/>
      <c r="AE19" s="23"/>
      <c r="AF19" s="22"/>
      <c r="AG19" s="22"/>
    </row>
    <row r="20" spans="1:33" s="19" customFormat="1" ht="108" customHeight="1" x14ac:dyDescent="0.2">
      <c r="A20" s="35">
        <v>11</v>
      </c>
      <c r="B20" s="35">
        <v>2</v>
      </c>
      <c r="C20" s="35">
        <v>2.1</v>
      </c>
      <c r="D20" s="35" t="s">
        <v>83</v>
      </c>
      <c r="E20" s="92" t="s">
        <v>249</v>
      </c>
      <c r="F20" s="81" t="s">
        <v>270</v>
      </c>
      <c r="G20" s="94">
        <v>43465</v>
      </c>
      <c r="H20" s="45" t="s">
        <v>35</v>
      </c>
      <c r="I20" s="83" t="s">
        <v>516</v>
      </c>
      <c r="J20" s="81" t="s">
        <v>517</v>
      </c>
      <c r="K20" s="45" t="s">
        <v>273</v>
      </c>
      <c r="L20" s="35" t="s">
        <v>51</v>
      </c>
      <c r="M20" s="116" t="s">
        <v>248</v>
      </c>
      <c r="N20" s="116">
        <v>1</v>
      </c>
      <c r="O20" s="115">
        <v>0.33300000000000002</v>
      </c>
      <c r="P20" s="115">
        <v>0.33300000000000002</v>
      </c>
      <c r="Q20" s="115">
        <v>0.34</v>
      </c>
      <c r="R20" s="35" t="s">
        <v>248</v>
      </c>
      <c r="S20" s="23"/>
      <c r="T20" s="23"/>
      <c r="U20" s="23"/>
      <c r="V20" s="23"/>
      <c r="W20" s="23"/>
      <c r="X20" s="23"/>
      <c r="Y20" s="23"/>
      <c r="Z20" s="23"/>
      <c r="AA20" s="23"/>
      <c r="AB20" s="23"/>
      <c r="AC20" s="23"/>
      <c r="AD20" s="23"/>
      <c r="AE20" s="23"/>
      <c r="AF20" s="22"/>
      <c r="AG20" s="22"/>
    </row>
    <row r="21" spans="1:33" s="19" customFormat="1" ht="81" customHeight="1" x14ac:dyDescent="0.2">
      <c r="A21" s="35">
        <v>12</v>
      </c>
      <c r="B21" s="92">
        <v>2</v>
      </c>
      <c r="C21" s="92">
        <v>2.2999999999999998</v>
      </c>
      <c r="D21" s="35" t="s">
        <v>83</v>
      </c>
      <c r="E21" s="92" t="s">
        <v>274</v>
      </c>
      <c r="F21" s="81" t="s">
        <v>275</v>
      </c>
      <c r="G21" s="94">
        <v>43465</v>
      </c>
      <c r="H21" s="35" t="s">
        <v>276</v>
      </c>
      <c r="I21" s="81" t="s">
        <v>518</v>
      </c>
      <c r="J21" s="81" t="s">
        <v>278</v>
      </c>
      <c r="K21" s="88" t="s">
        <v>279</v>
      </c>
      <c r="L21" s="35" t="s">
        <v>51</v>
      </c>
      <c r="M21" s="88">
        <v>1</v>
      </c>
      <c r="N21" s="45" t="s">
        <v>280</v>
      </c>
      <c r="O21" s="88">
        <v>0.17</v>
      </c>
      <c r="P21" s="88">
        <v>0.33</v>
      </c>
      <c r="Q21" s="88">
        <v>0.17</v>
      </c>
      <c r="R21" s="88">
        <v>0.33</v>
      </c>
      <c r="S21" s="23"/>
      <c r="T21" s="23"/>
      <c r="U21" s="23"/>
      <c r="V21" s="23"/>
      <c r="W21" s="23"/>
      <c r="X21" s="23"/>
      <c r="Y21" s="23"/>
      <c r="Z21" s="23"/>
      <c r="AA21" s="23"/>
      <c r="AB21" s="23"/>
      <c r="AC21" s="23"/>
      <c r="AD21" s="23"/>
      <c r="AE21" s="23"/>
      <c r="AF21" s="22"/>
      <c r="AG21" s="22"/>
    </row>
    <row r="22" spans="1:33" s="19" customFormat="1" ht="114.75" x14ac:dyDescent="0.2">
      <c r="A22" s="35">
        <v>13</v>
      </c>
      <c r="B22" s="92">
        <v>2</v>
      </c>
      <c r="C22" s="92">
        <v>2.2999999999999998</v>
      </c>
      <c r="D22" s="35" t="s">
        <v>83</v>
      </c>
      <c r="E22" s="92" t="s">
        <v>274</v>
      </c>
      <c r="F22" s="81" t="s">
        <v>281</v>
      </c>
      <c r="G22" s="94">
        <v>43465</v>
      </c>
      <c r="H22" s="45" t="s">
        <v>36</v>
      </c>
      <c r="I22" s="81" t="s">
        <v>519</v>
      </c>
      <c r="J22" s="81" t="s">
        <v>520</v>
      </c>
      <c r="K22" s="92" t="s">
        <v>284</v>
      </c>
      <c r="L22" s="97" t="s">
        <v>51</v>
      </c>
      <c r="M22" s="88">
        <v>1.25</v>
      </c>
      <c r="N22" s="82">
        <v>1</v>
      </c>
      <c r="O22" s="341"/>
      <c r="P22" s="341"/>
      <c r="Q22" s="341"/>
      <c r="R22" s="82"/>
      <c r="S22" s="23"/>
      <c r="T22" s="23"/>
      <c r="U22" s="23"/>
      <c r="V22" s="23"/>
      <c r="W22" s="23"/>
      <c r="X22" s="23"/>
      <c r="Y22" s="23"/>
      <c r="Z22" s="23"/>
      <c r="AA22" s="23"/>
      <c r="AB22" s="23"/>
      <c r="AC22" s="23"/>
      <c r="AD22" s="23"/>
      <c r="AE22" s="23"/>
      <c r="AF22" s="22"/>
      <c r="AG22" s="22"/>
    </row>
    <row r="23" spans="1:33" s="19" customFormat="1" ht="108.75" customHeight="1" x14ac:dyDescent="0.2">
      <c r="A23" s="35">
        <v>14</v>
      </c>
      <c r="B23" s="92">
        <v>2</v>
      </c>
      <c r="C23" s="92">
        <v>2.2999999999999998</v>
      </c>
      <c r="D23" s="35" t="s">
        <v>83</v>
      </c>
      <c r="E23" s="92" t="s">
        <v>274</v>
      </c>
      <c r="F23" s="81" t="s">
        <v>285</v>
      </c>
      <c r="G23" s="94">
        <v>43465</v>
      </c>
      <c r="H23" s="45" t="s">
        <v>36</v>
      </c>
      <c r="I23" s="81" t="s">
        <v>286</v>
      </c>
      <c r="J23" s="59" t="s">
        <v>287</v>
      </c>
      <c r="K23" s="88" t="s">
        <v>317</v>
      </c>
      <c r="L23" s="97" t="s">
        <v>51</v>
      </c>
      <c r="M23" s="88">
        <v>1.1499999999999999</v>
      </c>
      <c r="N23" s="82">
        <v>1</v>
      </c>
      <c r="O23" s="341"/>
      <c r="P23" s="341"/>
      <c r="Q23" s="341"/>
      <c r="R23" s="82"/>
      <c r="S23" s="23"/>
      <c r="T23" s="23"/>
      <c r="U23" s="23"/>
      <c r="V23" s="23"/>
      <c r="W23" s="23"/>
      <c r="X23" s="23"/>
      <c r="Y23" s="23"/>
      <c r="Z23" s="23"/>
      <c r="AA23" s="23"/>
      <c r="AB23" s="23"/>
      <c r="AC23" s="23"/>
      <c r="AD23" s="23"/>
      <c r="AE23" s="23"/>
      <c r="AF23" s="22"/>
      <c r="AG23" s="22"/>
    </row>
    <row r="24" spans="1:33" s="19" customFormat="1" ht="132" customHeight="1" x14ac:dyDescent="0.2">
      <c r="A24" s="35">
        <v>15</v>
      </c>
      <c r="B24" s="35">
        <v>2</v>
      </c>
      <c r="C24" s="35">
        <v>2.4</v>
      </c>
      <c r="D24" s="35" t="s">
        <v>83</v>
      </c>
      <c r="E24" s="92" t="s">
        <v>274</v>
      </c>
      <c r="F24" s="83" t="s">
        <v>288</v>
      </c>
      <c r="G24" s="94">
        <v>43465</v>
      </c>
      <c r="H24" s="35" t="s">
        <v>35</v>
      </c>
      <c r="I24" s="120" t="s">
        <v>289</v>
      </c>
      <c r="J24" s="120" t="s">
        <v>290</v>
      </c>
      <c r="K24" s="219" t="s">
        <v>291</v>
      </c>
      <c r="L24" s="97" t="s">
        <v>51</v>
      </c>
      <c r="M24" s="341"/>
      <c r="N24" s="82">
        <v>1</v>
      </c>
      <c r="O24" s="341"/>
      <c r="P24" s="341"/>
      <c r="Q24" s="341"/>
      <c r="R24" s="341"/>
      <c r="S24" s="23"/>
      <c r="T24" s="23"/>
      <c r="U24" s="23"/>
      <c r="V24" s="23"/>
      <c r="W24" s="23"/>
      <c r="X24" s="23"/>
      <c r="Y24" s="23"/>
      <c r="Z24" s="23"/>
      <c r="AA24" s="23"/>
      <c r="AB24" s="23"/>
      <c r="AC24" s="23"/>
      <c r="AD24" s="23"/>
      <c r="AE24" s="23"/>
      <c r="AF24" s="22"/>
      <c r="AG24" s="22"/>
    </row>
    <row r="25" spans="1:33" s="19" customFormat="1" ht="113.25" customHeight="1" x14ac:dyDescent="0.2">
      <c r="A25" s="35">
        <v>16</v>
      </c>
      <c r="B25" s="35">
        <v>1</v>
      </c>
      <c r="C25" s="35">
        <v>1.4</v>
      </c>
      <c r="D25" s="35" t="s">
        <v>292</v>
      </c>
      <c r="E25" s="35" t="s">
        <v>219</v>
      </c>
      <c r="F25" s="83" t="s">
        <v>220</v>
      </c>
      <c r="G25" s="117">
        <v>43464</v>
      </c>
      <c r="H25" s="117" t="s">
        <v>35</v>
      </c>
      <c r="I25" s="83" t="s">
        <v>221</v>
      </c>
      <c r="J25" s="83" t="s">
        <v>222</v>
      </c>
      <c r="K25" s="92" t="s">
        <v>223</v>
      </c>
      <c r="L25" s="97" t="s">
        <v>93</v>
      </c>
      <c r="M25" s="114">
        <v>1</v>
      </c>
      <c r="N25" s="342">
        <v>1</v>
      </c>
      <c r="O25" s="114"/>
      <c r="P25" s="114"/>
      <c r="Q25" s="114"/>
      <c r="R25" s="114">
        <v>1</v>
      </c>
      <c r="S25" s="23"/>
      <c r="T25" s="23"/>
      <c r="U25" s="23"/>
      <c r="V25" s="23"/>
      <c r="W25" s="46"/>
      <c r="X25" s="23"/>
      <c r="Y25" s="23"/>
      <c r="Z25" s="23"/>
      <c r="AA25" s="23"/>
      <c r="AB25" s="23"/>
      <c r="AC25" s="23"/>
      <c r="AD25" s="23"/>
      <c r="AE25" s="23"/>
      <c r="AF25" s="22"/>
      <c r="AG25" s="22"/>
    </row>
    <row r="26" spans="1:33" s="19" customFormat="1" ht="119.25" customHeight="1" x14ac:dyDescent="0.2">
      <c r="A26" s="35">
        <v>17</v>
      </c>
      <c r="B26" s="35">
        <v>1</v>
      </c>
      <c r="C26" s="35">
        <v>1.4</v>
      </c>
      <c r="D26" s="35" t="s">
        <v>292</v>
      </c>
      <c r="E26" s="35" t="s">
        <v>224</v>
      </c>
      <c r="F26" s="83" t="s">
        <v>225</v>
      </c>
      <c r="G26" s="117">
        <v>43373</v>
      </c>
      <c r="H26" s="117" t="s">
        <v>35</v>
      </c>
      <c r="I26" s="83" t="s">
        <v>226</v>
      </c>
      <c r="J26" s="83" t="s">
        <v>227</v>
      </c>
      <c r="K26" s="92" t="s">
        <v>228</v>
      </c>
      <c r="L26" s="97" t="s">
        <v>93</v>
      </c>
      <c r="M26" s="114">
        <v>1</v>
      </c>
      <c r="N26" s="342">
        <v>1</v>
      </c>
      <c r="O26" s="340"/>
      <c r="P26" s="340"/>
      <c r="Q26" s="114">
        <v>1</v>
      </c>
      <c r="R26" s="340"/>
      <c r="S26" s="23"/>
      <c r="T26" s="23"/>
      <c r="U26" s="23"/>
      <c r="V26" s="23"/>
      <c r="W26" s="46"/>
      <c r="X26" s="23"/>
      <c r="Y26" s="23"/>
      <c r="Z26" s="23"/>
      <c r="AA26" s="23"/>
      <c r="AB26" s="23"/>
      <c r="AC26" s="23"/>
      <c r="AD26" s="23"/>
      <c r="AE26" s="23"/>
      <c r="AF26" s="22"/>
      <c r="AG26" s="22"/>
    </row>
    <row r="27" spans="1:33" s="19" customFormat="1" ht="89.25" customHeight="1" x14ac:dyDescent="0.2">
      <c r="A27" s="35">
        <v>18</v>
      </c>
      <c r="B27" s="35">
        <v>1</v>
      </c>
      <c r="C27" s="35">
        <v>1.4</v>
      </c>
      <c r="D27" s="35" t="s">
        <v>292</v>
      </c>
      <c r="E27" s="35" t="s">
        <v>224</v>
      </c>
      <c r="F27" s="83" t="s">
        <v>229</v>
      </c>
      <c r="G27" s="117">
        <v>43373</v>
      </c>
      <c r="H27" s="92" t="s">
        <v>35</v>
      </c>
      <c r="I27" s="83" t="s">
        <v>230</v>
      </c>
      <c r="J27" s="83" t="s">
        <v>231</v>
      </c>
      <c r="K27" s="92" t="s">
        <v>232</v>
      </c>
      <c r="L27" s="97" t="s">
        <v>93</v>
      </c>
      <c r="M27" s="114">
        <v>1</v>
      </c>
      <c r="N27" s="342">
        <v>1</v>
      </c>
      <c r="O27" s="114"/>
      <c r="P27" s="114"/>
      <c r="Q27" s="114">
        <v>1</v>
      </c>
      <c r="R27" s="114"/>
      <c r="S27" s="23"/>
      <c r="T27" s="23"/>
      <c r="U27" s="23"/>
      <c r="V27" s="23"/>
      <c r="W27" s="46"/>
      <c r="X27" s="23"/>
      <c r="Y27" s="23"/>
      <c r="Z27" s="23"/>
      <c r="AA27" s="23"/>
      <c r="AB27" s="23"/>
      <c r="AC27" s="23"/>
      <c r="AD27" s="23"/>
      <c r="AE27" s="23"/>
      <c r="AF27" s="22"/>
      <c r="AG27" s="22"/>
    </row>
    <row r="28" spans="1:33" s="19" customFormat="1" ht="115.5" customHeight="1" x14ac:dyDescent="0.2">
      <c r="A28" s="35">
        <v>19</v>
      </c>
      <c r="B28" s="35">
        <v>1</v>
      </c>
      <c r="C28" s="35">
        <v>1.3</v>
      </c>
      <c r="D28" s="35" t="s">
        <v>292</v>
      </c>
      <c r="E28" s="35" t="s">
        <v>233</v>
      </c>
      <c r="F28" s="83" t="s">
        <v>234</v>
      </c>
      <c r="G28" s="117">
        <v>43419</v>
      </c>
      <c r="H28" s="92" t="s">
        <v>35</v>
      </c>
      <c r="I28" s="83" t="s">
        <v>235</v>
      </c>
      <c r="J28" s="83" t="s">
        <v>236</v>
      </c>
      <c r="K28" s="92" t="s">
        <v>237</v>
      </c>
      <c r="L28" s="97" t="s">
        <v>93</v>
      </c>
      <c r="M28" s="114">
        <v>1</v>
      </c>
      <c r="N28" s="342">
        <v>1</v>
      </c>
      <c r="O28" s="340"/>
      <c r="P28" s="340"/>
      <c r="Q28" s="340"/>
      <c r="R28" s="114">
        <v>1</v>
      </c>
      <c r="S28" s="23"/>
      <c r="T28" s="23"/>
      <c r="U28" s="23"/>
      <c r="V28" s="23"/>
      <c r="W28" s="23"/>
      <c r="X28" s="23"/>
      <c r="Y28" s="23"/>
      <c r="Z28" s="23"/>
      <c r="AA28" s="23"/>
      <c r="AB28" s="23"/>
      <c r="AC28" s="23"/>
      <c r="AD28" s="23"/>
      <c r="AE28" s="23"/>
      <c r="AF28" s="22"/>
      <c r="AG28" s="22"/>
    </row>
    <row r="29" spans="1:33" s="19" customFormat="1" ht="85.5" customHeight="1" x14ac:dyDescent="0.2">
      <c r="A29" s="35">
        <v>20</v>
      </c>
      <c r="B29" s="35">
        <v>1</v>
      </c>
      <c r="C29" s="35">
        <v>1.4</v>
      </c>
      <c r="D29" s="35" t="s">
        <v>292</v>
      </c>
      <c r="E29" s="35" t="s">
        <v>238</v>
      </c>
      <c r="F29" s="83" t="s">
        <v>239</v>
      </c>
      <c r="G29" s="117">
        <v>43463</v>
      </c>
      <c r="H29" s="92" t="s">
        <v>35</v>
      </c>
      <c r="I29" s="83" t="s">
        <v>240</v>
      </c>
      <c r="J29" s="83" t="s">
        <v>241</v>
      </c>
      <c r="K29" s="92" t="s">
        <v>242</v>
      </c>
      <c r="L29" s="97" t="s">
        <v>93</v>
      </c>
      <c r="M29" s="114">
        <v>1</v>
      </c>
      <c r="N29" s="342">
        <v>1</v>
      </c>
      <c r="O29" s="340"/>
      <c r="P29" s="340"/>
      <c r="Q29" s="340"/>
      <c r="R29" s="114">
        <v>1</v>
      </c>
      <c r="S29" s="23"/>
      <c r="T29" s="23"/>
      <c r="U29" s="23"/>
      <c r="V29" s="23"/>
      <c r="W29" s="23"/>
      <c r="X29" s="23"/>
      <c r="Y29" s="23"/>
      <c r="Z29" s="23"/>
      <c r="AA29" s="23"/>
      <c r="AB29" s="23"/>
      <c r="AC29" s="23"/>
      <c r="AD29" s="23"/>
      <c r="AE29" s="23"/>
      <c r="AF29" s="22"/>
      <c r="AG29" s="22"/>
    </row>
    <row r="30" spans="1:33" s="19" customFormat="1" ht="110.25" customHeight="1" x14ac:dyDescent="0.2">
      <c r="A30" s="35">
        <v>21</v>
      </c>
      <c r="B30" s="67">
        <v>1</v>
      </c>
      <c r="C30" s="67">
        <v>1.1000000000000001</v>
      </c>
      <c r="D30" s="67" t="s">
        <v>521</v>
      </c>
      <c r="E30" s="35" t="s">
        <v>457</v>
      </c>
      <c r="F30" s="83" t="s">
        <v>458</v>
      </c>
      <c r="G30" s="328">
        <v>43465</v>
      </c>
      <c r="H30" s="121" t="s">
        <v>35</v>
      </c>
      <c r="I30" s="329" t="s">
        <v>459</v>
      </c>
      <c r="J30" s="304" t="s">
        <v>460</v>
      </c>
      <c r="K30" s="121" t="s">
        <v>461</v>
      </c>
      <c r="L30" s="35" t="s">
        <v>51</v>
      </c>
      <c r="M30" s="88">
        <v>0.88</v>
      </c>
      <c r="N30" s="88">
        <v>1</v>
      </c>
      <c r="O30" s="88">
        <v>0</v>
      </c>
      <c r="P30" s="88">
        <v>0.1</v>
      </c>
      <c r="Q30" s="88">
        <v>0.5</v>
      </c>
      <c r="R30" s="88">
        <v>0.4</v>
      </c>
      <c r="S30" s="23"/>
      <c r="T30" s="23"/>
      <c r="U30" s="23"/>
      <c r="V30" s="23"/>
      <c r="W30" s="23"/>
      <c r="X30" s="23"/>
      <c r="Y30" s="23"/>
      <c r="Z30" s="23"/>
      <c r="AA30" s="23"/>
      <c r="AB30" s="23"/>
      <c r="AC30" s="23"/>
      <c r="AD30" s="23"/>
      <c r="AE30" s="23"/>
      <c r="AF30" s="22"/>
      <c r="AG30" s="22"/>
    </row>
    <row r="31" spans="1:33" s="19" customFormat="1" ht="105" customHeight="1" x14ac:dyDescent="0.2">
      <c r="A31" s="35">
        <v>22</v>
      </c>
      <c r="B31" s="67">
        <v>1</v>
      </c>
      <c r="C31" s="67">
        <v>1.1000000000000001</v>
      </c>
      <c r="D31" s="67" t="s">
        <v>521</v>
      </c>
      <c r="E31" s="35" t="s">
        <v>462</v>
      </c>
      <c r="F31" s="83" t="s">
        <v>463</v>
      </c>
      <c r="G31" s="328">
        <v>43465</v>
      </c>
      <c r="H31" s="121" t="s">
        <v>35</v>
      </c>
      <c r="I31" s="329" t="s">
        <v>464</v>
      </c>
      <c r="J31" s="304" t="s">
        <v>465</v>
      </c>
      <c r="K31" s="121" t="s">
        <v>466</v>
      </c>
      <c r="L31" s="35" t="s">
        <v>51</v>
      </c>
      <c r="M31" s="88">
        <v>0.7</v>
      </c>
      <c r="N31" s="88">
        <v>1</v>
      </c>
      <c r="O31" s="82"/>
      <c r="P31" s="82">
        <v>0.5</v>
      </c>
      <c r="Q31" s="82"/>
      <c r="R31" s="82">
        <v>0.5</v>
      </c>
      <c r="S31" s="23"/>
      <c r="T31" s="23"/>
      <c r="U31" s="23"/>
      <c r="V31" s="23"/>
      <c r="W31" s="23"/>
      <c r="X31" s="23"/>
      <c r="Y31" s="23"/>
      <c r="Z31" s="23"/>
      <c r="AA31" s="23"/>
      <c r="AB31" s="23"/>
      <c r="AC31" s="23"/>
      <c r="AD31" s="23"/>
      <c r="AE31" s="23"/>
      <c r="AF31" s="22"/>
      <c r="AG31" s="22"/>
    </row>
    <row r="32" spans="1:33" s="19" customFormat="1" ht="141" customHeight="1" x14ac:dyDescent="0.2">
      <c r="A32" s="35">
        <v>23</v>
      </c>
      <c r="B32" s="67">
        <v>1</v>
      </c>
      <c r="C32" s="67">
        <v>1.1000000000000001</v>
      </c>
      <c r="D32" s="67" t="s">
        <v>521</v>
      </c>
      <c r="E32" s="35" t="s">
        <v>457</v>
      </c>
      <c r="F32" s="83" t="s">
        <v>467</v>
      </c>
      <c r="G32" s="328">
        <v>43465</v>
      </c>
      <c r="H32" s="121" t="s">
        <v>35</v>
      </c>
      <c r="I32" s="329" t="s">
        <v>468</v>
      </c>
      <c r="J32" s="304" t="s">
        <v>469</v>
      </c>
      <c r="K32" s="121" t="s">
        <v>470</v>
      </c>
      <c r="L32" s="35" t="s">
        <v>51</v>
      </c>
      <c r="M32" s="88">
        <v>1</v>
      </c>
      <c r="N32" s="88">
        <v>1</v>
      </c>
      <c r="O32" s="82">
        <v>1</v>
      </c>
      <c r="P32" s="82">
        <v>1</v>
      </c>
      <c r="Q32" s="82">
        <v>1</v>
      </c>
      <c r="R32" s="82">
        <v>1</v>
      </c>
      <c r="S32" s="23"/>
      <c r="T32" s="23"/>
      <c r="U32" s="23"/>
      <c r="V32" s="23"/>
      <c r="W32" s="23"/>
      <c r="X32" s="23"/>
      <c r="Y32" s="23"/>
      <c r="Z32" s="23"/>
      <c r="AA32" s="23"/>
      <c r="AB32" s="23"/>
      <c r="AC32" s="23"/>
      <c r="AD32" s="23"/>
      <c r="AE32" s="23"/>
    </row>
    <row r="33" spans="1:37" s="335" customFormat="1" ht="207" customHeight="1" x14ac:dyDescent="0.2">
      <c r="A33" s="67">
        <v>24</v>
      </c>
      <c r="B33" s="67">
        <v>1</v>
      </c>
      <c r="C33" s="67" t="s">
        <v>510</v>
      </c>
      <c r="D33" s="67" t="s">
        <v>521</v>
      </c>
      <c r="E33" s="67" t="s">
        <v>457</v>
      </c>
      <c r="F33" s="86" t="s">
        <v>511</v>
      </c>
      <c r="G33" s="333">
        <v>43465</v>
      </c>
      <c r="H33" s="308" t="s">
        <v>36</v>
      </c>
      <c r="I33" s="337" t="s">
        <v>472</v>
      </c>
      <c r="J33" s="334" t="s">
        <v>473</v>
      </c>
      <c r="K33" s="308" t="s">
        <v>512</v>
      </c>
      <c r="L33" s="67" t="s">
        <v>51</v>
      </c>
      <c r="M33" s="284"/>
      <c r="N33" s="284">
        <v>0.2</v>
      </c>
      <c r="O33" s="309">
        <v>0.2</v>
      </c>
      <c r="P33" s="309">
        <v>0.2</v>
      </c>
      <c r="Q33" s="309">
        <v>0.2</v>
      </c>
      <c r="R33" s="309">
        <v>0.2</v>
      </c>
      <c r="S33" s="23"/>
      <c r="T33" s="23"/>
      <c r="U33" s="23"/>
      <c r="V33" s="23"/>
      <c r="W33" s="23"/>
      <c r="X33" s="23"/>
      <c r="Y33" s="23"/>
      <c r="Z33" s="23"/>
      <c r="AA33" s="23"/>
      <c r="AB33" s="23"/>
      <c r="AC33" s="23"/>
      <c r="AD33" s="23"/>
      <c r="AE33" s="23"/>
      <c r="AF33" s="19"/>
      <c r="AG33" s="19"/>
      <c r="AH33" s="19"/>
      <c r="AI33" s="19"/>
      <c r="AJ33" s="19"/>
      <c r="AK33" s="19"/>
    </row>
    <row r="34" spans="1:37" s="19" customFormat="1" ht="128.25" customHeight="1" x14ac:dyDescent="0.2">
      <c r="A34" s="35">
        <v>25</v>
      </c>
      <c r="B34" s="67">
        <v>1</v>
      </c>
      <c r="C34" s="35" t="s">
        <v>494</v>
      </c>
      <c r="D34" s="67" t="s">
        <v>521</v>
      </c>
      <c r="E34" s="67" t="s">
        <v>475</v>
      </c>
      <c r="F34" s="83" t="s">
        <v>513</v>
      </c>
      <c r="G34" s="328">
        <v>43465</v>
      </c>
      <c r="H34" s="121" t="s">
        <v>36</v>
      </c>
      <c r="I34" s="329" t="s">
        <v>476</v>
      </c>
      <c r="J34" s="304" t="s">
        <v>477</v>
      </c>
      <c r="K34" s="121" t="s">
        <v>478</v>
      </c>
      <c r="L34" s="35" t="s">
        <v>51</v>
      </c>
      <c r="M34" s="88"/>
      <c r="N34" s="88">
        <v>0.2</v>
      </c>
      <c r="O34" s="82">
        <v>0.2</v>
      </c>
      <c r="P34" s="82">
        <v>0.2</v>
      </c>
      <c r="Q34" s="82">
        <v>0.2</v>
      </c>
      <c r="R34" s="82">
        <v>0.2</v>
      </c>
      <c r="S34" s="23"/>
      <c r="T34" s="23"/>
      <c r="U34" s="23"/>
      <c r="V34" s="23"/>
      <c r="W34" s="23"/>
      <c r="X34" s="23"/>
      <c r="Y34" s="23"/>
      <c r="Z34" s="23"/>
      <c r="AA34" s="23"/>
      <c r="AB34" s="23"/>
      <c r="AC34" s="23"/>
      <c r="AD34" s="23"/>
      <c r="AE34" s="23"/>
    </row>
    <row r="35" spans="1:37" s="19" customFormat="1" ht="152.25" customHeight="1" x14ac:dyDescent="0.2">
      <c r="A35" s="35">
        <v>26</v>
      </c>
      <c r="B35" s="67">
        <v>1</v>
      </c>
      <c r="C35" s="67">
        <v>1.1000000000000001</v>
      </c>
      <c r="D35" s="67" t="s">
        <v>521</v>
      </c>
      <c r="E35" s="35" t="s">
        <v>479</v>
      </c>
      <c r="F35" s="83" t="s">
        <v>480</v>
      </c>
      <c r="G35" s="328">
        <v>43465</v>
      </c>
      <c r="H35" s="121" t="s">
        <v>35</v>
      </c>
      <c r="I35" s="329" t="s">
        <v>481</v>
      </c>
      <c r="J35" s="304" t="s">
        <v>482</v>
      </c>
      <c r="K35" s="121" t="s">
        <v>483</v>
      </c>
      <c r="L35" s="35" t="s">
        <v>51</v>
      </c>
      <c r="M35" s="88"/>
      <c r="N35" s="88">
        <v>0.8</v>
      </c>
      <c r="O35" s="309">
        <v>0.8</v>
      </c>
      <c r="P35" s="309">
        <v>0.8</v>
      </c>
      <c r="Q35" s="82">
        <v>0.8</v>
      </c>
      <c r="R35" s="309">
        <v>0.8</v>
      </c>
      <c r="S35" s="23"/>
      <c r="T35" s="23"/>
      <c r="U35" s="23"/>
      <c r="V35" s="23"/>
      <c r="W35" s="23"/>
      <c r="X35" s="23"/>
      <c r="Y35" s="23"/>
      <c r="Z35" s="23"/>
      <c r="AA35" s="23"/>
      <c r="AB35" s="23"/>
      <c r="AC35" s="23"/>
      <c r="AD35" s="23"/>
      <c r="AE35" s="23"/>
    </row>
    <row r="36" spans="1:37" s="19" customFormat="1" ht="85.5" customHeight="1" x14ac:dyDescent="0.2">
      <c r="A36" s="35">
        <v>27</v>
      </c>
      <c r="B36" s="67">
        <v>1</v>
      </c>
      <c r="C36" s="67">
        <v>1.1000000000000001</v>
      </c>
      <c r="D36" s="67" t="s">
        <v>521</v>
      </c>
      <c r="E36" s="67" t="s">
        <v>484</v>
      </c>
      <c r="F36" s="86" t="s">
        <v>485</v>
      </c>
      <c r="G36" s="328">
        <v>43465</v>
      </c>
      <c r="H36" s="121" t="s">
        <v>37</v>
      </c>
      <c r="I36" s="329" t="s">
        <v>486</v>
      </c>
      <c r="J36" s="304" t="s">
        <v>487</v>
      </c>
      <c r="K36" s="45" t="s">
        <v>488</v>
      </c>
      <c r="L36" s="35" t="s">
        <v>211</v>
      </c>
      <c r="M36" s="316">
        <v>124</v>
      </c>
      <c r="N36" s="330">
        <v>140</v>
      </c>
      <c r="O36" s="310">
        <v>140</v>
      </c>
      <c r="P36" s="310">
        <v>140</v>
      </c>
      <c r="Q36" s="310">
        <v>140</v>
      </c>
      <c r="R36" s="310">
        <v>140</v>
      </c>
      <c r="S36" s="23"/>
      <c r="T36" s="23"/>
      <c r="U36" s="23"/>
      <c r="V36" s="23"/>
      <c r="W36" s="23"/>
      <c r="X36" s="23"/>
      <c r="Y36" s="23"/>
      <c r="Z36" s="23"/>
      <c r="AA36" s="23"/>
      <c r="AB36" s="23"/>
      <c r="AC36" s="23"/>
      <c r="AD36" s="23"/>
      <c r="AE36" s="23"/>
    </row>
    <row r="37" spans="1:37" s="19" customFormat="1" ht="134.25" customHeight="1" x14ac:dyDescent="0.2">
      <c r="A37" s="35">
        <v>28</v>
      </c>
      <c r="B37" s="35">
        <v>1</v>
      </c>
      <c r="C37" s="35">
        <v>1.5</v>
      </c>
      <c r="D37" s="67" t="s">
        <v>521</v>
      </c>
      <c r="E37" s="35" t="s">
        <v>50</v>
      </c>
      <c r="F37" s="343" t="s">
        <v>497</v>
      </c>
      <c r="G37" s="328">
        <v>43465</v>
      </c>
      <c r="H37" s="121" t="s">
        <v>37</v>
      </c>
      <c r="I37" s="329" t="s">
        <v>498</v>
      </c>
      <c r="J37" s="329" t="s">
        <v>499</v>
      </c>
      <c r="K37" s="92" t="s">
        <v>522</v>
      </c>
      <c r="L37" s="35" t="s">
        <v>150</v>
      </c>
      <c r="M37" s="88"/>
      <c r="N37" s="316">
        <v>2</v>
      </c>
      <c r="O37" s="331"/>
      <c r="P37" s="316">
        <v>2</v>
      </c>
      <c r="Q37" s="87"/>
      <c r="R37" s="316">
        <v>2</v>
      </c>
      <c r="S37" s="23"/>
      <c r="T37" s="23"/>
      <c r="U37" s="23"/>
      <c r="V37" s="23"/>
      <c r="W37" s="23"/>
      <c r="X37" s="23"/>
      <c r="Y37" s="23"/>
      <c r="Z37" s="23"/>
      <c r="AA37" s="23"/>
      <c r="AB37" s="23"/>
      <c r="AC37" s="23"/>
      <c r="AD37" s="23"/>
      <c r="AE37" s="23"/>
    </row>
    <row r="38" spans="1:37" s="19" customFormat="1" ht="144" customHeight="1" x14ac:dyDescent="0.2">
      <c r="A38" s="35">
        <v>29</v>
      </c>
      <c r="B38" s="43">
        <v>1</v>
      </c>
      <c r="C38" s="35">
        <v>1.1000000000000001</v>
      </c>
      <c r="D38" s="67" t="s">
        <v>521</v>
      </c>
      <c r="E38" s="35" t="s">
        <v>475</v>
      </c>
      <c r="F38" s="83" t="s">
        <v>501</v>
      </c>
      <c r="G38" s="328">
        <v>43465</v>
      </c>
      <c r="H38" s="121" t="s">
        <v>36</v>
      </c>
      <c r="I38" s="329" t="s">
        <v>502</v>
      </c>
      <c r="J38" s="329" t="s">
        <v>503</v>
      </c>
      <c r="K38" s="121" t="s">
        <v>504</v>
      </c>
      <c r="L38" s="35" t="s">
        <v>51</v>
      </c>
      <c r="M38" s="88" t="s">
        <v>441</v>
      </c>
      <c r="N38" s="88">
        <v>0.5</v>
      </c>
      <c r="O38" s="332"/>
      <c r="P38" s="331">
        <v>0.25</v>
      </c>
      <c r="Q38" s="331"/>
      <c r="R38" s="331">
        <v>0.25</v>
      </c>
      <c r="S38" s="23"/>
      <c r="T38" s="23"/>
      <c r="U38" s="23"/>
      <c r="V38" s="23"/>
      <c r="W38" s="23"/>
      <c r="X38" s="23"/>
      <c r="Y38" s="23"/>
      <c r="Z38" s="23"/>
      <c r="AA38" s="23"/>
      <c r="AB38" s="23"/>
      <c r="AC38" s="23"/>
      <c r="AD38" s="23"/>
      <c r="AE38" s="23"/>
    </row>
    <row r="39" spans="1:37" s="19" customFormat="1" ht="156" customHeight="1" x14ac:dyDescent="0.2">
      <c r="A39" s="35">
        <v>30</v>
      </c>
      <c r="B39" s="35">
        <v>1</v>
      </c>
      <c r="C39" s="35">
        <v>1.1000000000000001</v>
      </c>
      <c r="D39" s="67" t="s">
        <v>521</v>
      </c>
      <c r="E39" s="35" t="s">
        <v>475</v>
      </c>
      <c r="F39" s="83" t="s">
        <v>489</v>
      </c>
      <c r="G39" s="328">
        <v>43465</v>
      </c>
      <c r="H39" s="121" t="s">
        <v>36</v>
      </c>
      <c r="I39" s="329" t="s">
        <v>490</v>
      </c>
      <c r="J39" s="329" t="s">
        <v>491</v>
      </c>
      <c r="K39" s="121" t="s">
        <v>505</v>
      </c>
      <c r="L39" s="35" t="s">
        <v>51</v>
      </c>
      <c r="M39" s="88"/>
      <c r="N39" s="88">
        <v>0.6</v>
      </c>
      <c r="O39" s="82">
        <v>0.6</v>
      </c>
      <c r="P39" s="82">
        <v>0.6</v>
      </c>
      <c r="Q39" s="82">
        <v>0.6</v>
      </c>
      <c r="R39" s="82">
        <v>0.6</v>
      </c>
      <c r="S39" s="23"/>
      <c r="T39" s="23"/>
      <c r="U39" s="23"/>
      <c r="V39" s="23"/>
      <c r="W39" s="23"/>
      <c r="X39" s="23"/>
      <c r="Y39" s="23"/>
      <c r="Z39" s="23"/>
      <c r="AA39" s="23"/>
      <c r="AB39" s="23"/>
      <c r="AC39" s="23"/>
      <c r="AD39" s="23"/>
      <c r="AE39" s="23"/>
    </row>
    <row r="40" spans="1:37" s="19" customFormat="1" ht="111.75" customHeight="1" x14ac:dyDescent="0.2">
      <c r="A40" s="35">
        <v>31</v>
      </c>
      <c r="B40" s="43">
        <v>1</v>
      </c>
      <c r="C40" s="43">
        <v>1.2</v>
      </c>
      <c r="D40" s="35" t="s">
        <v>87</v>
      </c>
      <c r="E40" s="35" t="s">
        <v>120</v>
      </c>
      <c r="F40" s="68" t="s">
        <v>121</v>
      </c>
      <c r="G40" s="100">
        <v>43465</v>
      </c>
      <c r="H40" s="101" t="s">
        <v>35</v>
      </c>
      <c r="I40" s="83" t="s">
        <v>122</v>
      </c>
      <c r="J40" s="68" t="s">
        <v>123</v>
      </c>
      <c r="K40" s="121" t="s">
        <v>124</v>
      </c>
      <c r="L40" s="68" t="s">
        <v>93</v>
      </c>
      <c r="M40" s="102">
        <v>1</v>
      </c>
      <c r="N40" s="102">
        <v>1</v>
      </c>
      <c r="O40" s="102">
        <v>0.25</v>
      </c>
      <c r="P40" s="102">
        <v>0.25</v>
      </c>
      <c r="Q40" s="102">
        <v>0.25</v>
      </c>
      <c r="R40" s="102">
        <v>0.25</v>
      </c>
      <c r="S40" s="47">
        <f>SUM(O40:R40)</f>
        <v>1</v>
      </c>
      <c r="T40" s="23"/>
      <c r="U40" s="23"/>
      <c r="V40" s="23"/>
      <c r="W40" s="23"/>
      <c r="X40" s="23"/>
      <c r="Y40" s="23"/>
      <c r="Z40" s="23"/>
      <c r="AA40" s="23"/>
      <c r="AB40" s="23"/>
      <c r="AC40" s="23"/>
      <c r="AD40" s="23"/>
      <c r="AE40" s="23"/>
    </row>
    <row r="41" spans="1:37" s="19" customFormat="1" ht="172.5" customHeight="1" x14ac:dyDescent="0.2">
      <c r="A41" s="35">
        <v>32</v>
      </c>
      <c r="B41" s="43">
        <v>1</v>
      </c>
      <c r="C41" s="43">
        <v>1.2</v>
      </c>
      <c r="D41" s="35" t="s">
        <v>87</v>
      </c>
      <c r="E41" s="35" t="s">
        <v>120</v>
      </c>
      <c r="F41" s="68" t="s">
        <v>125</v>
      </c>
      <c r="G41" s="100">
        <v>43465</v>
      </c>
      <c r="H41" s="101" t="s">
        <v>37</v>
      </c>
      <c r="I41" s="83" t="s">
        <v>126</v>
      </c>
      <c r="J41" s="68" t="s">
        <v>127</v>
      </c>
      <c r="K41" s="121" t="s">
        <v>128</v>
      </c>
      <c r="L41" s="68" t="s">
        <v>93</v>
      </c>
      <c r="M41" s="102">
        <v>1</v>
      </c>
      <c r="N41" s="103">
        <v>1</v>
      </c>
      <c r="O41" s="103">
        <v>1</v>
      </c>
      <c r="P41" s="103">
        <v>1</v>
      </c>
      <c r="Q41" s="103">
        <v>1</v>
      </c>
      <c r="R41" s="103">
        <v>1</v>
      </c>
      <c r="S41" s="21"/>
      <c r="T41" s="21"/>
      <c r="U41" s="21"/>
      <c r="V41" s="21"/>
      <c r="W41" s="21"/>
      <c r="X41" s="21"/>
      <c r="Y41" s="21"/>
      <c r="Z41" s="21"/>
      <c r="AA41" s="21"/>
      <c r="AB41" s="21"/>
      <c r="AC41" s="21"/>
      <c r="AD41" s="21"/>
      <c r="AE41" s="21"/>
    </row>
    <row r="42" spans="1:37" s="19" customFormat="1" ht="254.25" customHeight="1" x14ac:dyDescent="0.2">
      <c r="A42" s="35">
        <v>33</v>
      </c>
      <c r="B42" s="43">
        <v>1</v>
      </c>
      <c r="C42" s="43">
        <v>1.2</v>
      </c>
      <c r="D42" s="35" t="s">
        <v>87</v>
      </c>
      <c r="E42" s="35" t="s">
        <v>120</v>
      </c>
      <c r="F42" s="68" t="s">
        <v>129</v>
      </c>
      <c r="G42" s="100">
        <v>43465</v>
      </c>
      <c r="H42" s="101" t="s">
        <v>35</v>
      </c>
      <c r="I42" s="83" t="s">
        <v>130</v>
      </c>
      <c r="J42" s="68" t="s">
        <v>131</v>
      </c>
      <c r="K42" s="121" t="s">
        <v>132</v>
      </c>
      <c r="L42" s="68" t="s">
        <v>93</v>
      </c>
      <c r="M42" s="102">
        <v>0.9</v>
      </c>
      <c r="N42" s="103">
        <v>0.9</v>
      </c>
      <c r="O42" s="103">
        <v>0.9</v>
      </c>
      <c r="P42" s="103">
        <v>0.9</v>
      </c>
      <c r="Q42" s="103">
        <v>0.9</v>
      </c>
      <c r="R42" s="103">
        <v>0.9</v>
      </c>
      <c r="S42" s="26"/>
      <c r="T42" s="26"/>
      <c r="U42" s="26"/>
      <c r="V42" s="26"/>
      <c r="W42" s="26"/>
      <c r="X42" s="26"/>
      <c r="Y42" s="26"/>
      <c r="Z42" s="26"/>
      <c r="AA42" s="26"/>
      <c r="AB42" s="26"/>
      <c r="AC42" s="26"/>
      <c r="AD42" s="26"/>
      <c r="AE42" s="26"/>
    </row>
    <row r="43" spans="1:37" s="19" customFormat="1" ht="265.5" customHeight="1" x14ac:dyDescent="0.2">
      <c r="A43" s="35">
        <v>34</v>
      </c>
      <c r="B43" s="43">
        <v>1</v>
      </c>
      <c r="C43" s="43">
        <v>1.2</v>
      </c>
      <c r="D43" s="35" t="s">
        <v>87</v>
      </c>
      <c r="E43" s="35" t="s">
        <v>120</v>
      </c>
      <c r="F43" s="68" t="s">
        <v>133</v>
      </c>
      <c r="G43" s="100">
        <v>43465</v>
      </c>
      <c r="H43" s="101" t="s">
        <v>35</v>
      </c>
      <c r="I43" s="83" t="s">
        <v>134</v>
      </c>
      <c r="J43" s="68" t="s">
        <v>135</v>
      </c>
      <c r="K43" s="121" t="s">
        <v>136</v>
      </c>
      <c r="L43" s="68" t="s">
        <v>93</v>
      </c>
      <c r="M43" s="102">
        <v>0.64</v>
      </c>
      <c r="N43" s="103">
        <v>0.4</v>
      </c>
      <c r="O43" s="104">
        <v>0.1</v>
      </c>
      <c r="P43" s="104">
        <v>0.1</v>
      </c>
      <c r="Q43" s="103">
        <v>0.1</v>
      </c>
      <c r="R43" s="103">
        <v>0.1</v>
      </c>
      <c r="S43" s="21"/>
      <c r="T43" s="21"/>
      <c r="U43" s="21"/>
      <c r="V43" s="21"/>
      <c r="W43" s="21"/>
      <c r="X43" s="21"/>
      <c r="Y43" s="21"/>
      <c r="Z43" s="21"/>
      <c r="AA43" s="21"/>
      <c r="AB43" s="21"/>
      <c r="AC43" s="21"/>
      <c r="AD43" s="21"/>
      <c r="AE43" s="21"/>
    </row>
    <row r="44" spans="1:37" s="19" customFormat="1" ht="234.75" customHeight="1" x14ac:dyDescent="0.2">
      <c r="A44" s="35">
        <v>35</v>
      </c>
      <c r="B44" s="43">
        <v>1</v>
      </c>
      <c r="C44" s="43">
        <v>1.2</v>
      </c>
      <c r="D44" s="35" t="s">
        <v>87</v>
      </c>
      <c r="E44" s="35" t="s">
        <v>120</v>
      </c>
      <c r="F44" s="68" t="s">
        <v>137</v>
      </c>
      <c r="G44" s="100">
        <v>43465</v>
      </c>
      <c r="H44" s="101" t="s">
        <v>36</v>
      </c>
      <c r="I44" s="83" t="s">
        <v>138</v>
      </c>
      <c r="J44" s="68" t="s">
        <v>139</v>
      </c>
      <c r="K44" s="121" t="s">
        <v>140</v>
      </c>
      <c r="L44" s="68" t="s">
        <v>93</v>
      </c>
      <c r="M44" s="102">
        <v>1</v>
      </c>
      <c r="N44" s="103">
        <v>0.25</v>
      </c>
      <c r="O44" s="103">
        <v>0.25</v>
      </c>
      <c r="P44" s="103">
        <v>0.25</v>
      </c>
      <c r="Q44" s="103">
        <v>0.25</v>
      </c>
      <c r="R44" s="103">
        <v>0.25</v>
      </c>
      <c r="S44" s="21"/>
      <c r="T44" s="21"/>
      <c r="U44" s="21"/>
      <c r="V44" s="21"/>
      <c r="W44" s="21"/>
      <c r="X44" s="21"/>
      <c r="Y44" s="21"/>
      <c r="Z44" s="21"/>
      <c r="AA44" s="21"/>
      <c r="AB44" s="21"/>
      <c r="AC44" s="21"/>
      <c r="AD44" s="21"/>
      <c r="AE44" s="21"/>
    </row>
    <row r="45" spans="1:37" s="19" customFormat="1" ht="249.75" customHeight="1" x14ac:dyDescent="0.2">
      <c r="A45" s="35">
        <v>36</v>
      </c>
      <c r="B45" s="43">
        <v>1</v>
      </c>
      <c r="C45" s="43">
        <v>1.2</v>
      </c>
      <c r="D45" s="35" t="s">
        <v>87</v>
      </c>
      <c r="E45" s="35" t="s">
        <v>120</v>
      </c>
      <c r="F45" s="68" t="s">
        <v>141</v>
      </c>
      <c r="G45" s="100">
        <v>43465</v>
      </c>
      <c r="H45" s="101" t="s">
        <v>36</v>
      </c>
      <c r="I45" s="83" t="s">
        <v>142</v>
      </c>
      <c r="J45" s="68" t="s">
        <v>143</v>
      </c>
      <c r="K45" s="121" t="s">
        <v>144</v>
      </c>
      <c r="L45" s="68" t="s">
        <v>93</v>
      </c>
      <c r="M45" s="102">
        <v>1</v>
      </c>
      <c r="N45" s="103">
        <v>0.5</v>
      </c>
      <c r="O45" s="103">
        <v>0.5</v>
      </c>
      <c r="P45" s="103">
        <v>0.5</v>
      </c>
      <c r="Q45" s="103">
        <v>0.5</v>
      </c>
      <c r="R45" s="103">
        <v>0.5</v>
      </c>
      <c r="S45" s="21"/>
      <c r="T45" s="21"/>
      <c r="U45" s="21"/>
      <c r="V45" s="21"/>
      <c r="W45" s="21"/>
      <c r="X45" s="21"/>
      <c r="Y45" s="21"/>
      <c r="Z45" s="21"/>
      <c r="AA45" s="21"/>
      <c r="AB45" s="21"/>
      <c r="AC45" s="21"/>
      <c r="AD45" s="21"/>
      <c r="AE45" s="21"/>
    </row>
    <row r="46" spans="1:37" s="19" customFormat="1" ht="85.5" customHeight="1" x14ac:dyDescent="0.2">
      <c r="A46" s="35">
        <v>37</v>
      </c>
      <c r="B46" s="105">
        <v>1</v>
      </c>
      <c r="C46" s="105">
        <v>1.2</v>
      </c>
      <c r="D46" s="35" t="s">
        <v>87</v>
      </c>
      <c r="E46" s="35" t="s">
        <v>145</v>
      </c>
      <c r="F46" s="106" t="s">
        <v>146</v>
      </c>
      <c r="G46" s="107">
        <v>43465</v>
      </c>
      <c r="H46" s="108" t="s">
        <v>36</v>
      </c>
      <c r="I46" s="338" t="s">
        <v>147</v>
      </c>
      <c r="J46" s="106" t="s">
        <v>148</v>
      </c>
      <c r="K46" s="121" t="s">
        <v>149</v>
      </c>
      <c r="L46" s="106" t="s">
        <v>150</v>
      </c>
      <c r="M46" s="109">
        <v>1201829386</v>
      </c>
      <c r="N46" s="110">
        <v>7500000000</v>
      </c>
      <c r="O46" s="110">
        <v>1875000000</v>
      </c>
      <c r="P46" s="110">
        <v>1875000000</v>
      </c>
      <c r="Q46" s="110">
        <v>1875000000</v>
      </c>
      <c r="R46" s="110">
        <v>1875000000</v>
      </c>
      <c r="S46" s="21"/>
      <c r="T46" s="21"/>
      <c r="U46" s="21"/>
      <c r="V46" s="21"/>
      <c r="W46" s="21"/>
      <c r="X46" s="21"/>
      <c r="Y46" s="21"/>
      <c r="Z46" s="21"/>
      <c r="AA46" s="21"/>
      <c r="AB46" s="21"/>
      <c r="AC46" s="21"/>
      <c r="AD46" s="21"/>
      <c r="AE46" s="21"/>
    </row>
    <row r="47" spans="1:37" s="19" customFormat="1" ht="90.75" customHeight="1" x14ac:dyDescent="0.2">
      <c r="A47" s="35">
        <v>38</v>
      </c>
      <c r="B47" s="105">
        <v>1</v>
      </c>
      <c r="C47" s="105">
        <v>1.2</v>
      </c>
      <c r="D47" s="35" t="s">
        <v>87</v>
      </c>
      <c r="E47" s="35" t="s">
        <v>145</v>
      </c>
      <c r="F47" s="106" t="s">
        <v>151</v>
      </c>
      <c r="G47" s="107">
        <v>43465</v>
      </c>
      <c r="H47" s="108" t="s">
        <v>35</v>
      </c>
      <c r="I47" s="338" t="s">
        <v>152</v>
      </c>
      <c r="J47" s="106" t="s">
        <v>153</v>
      </c>
      <c r="K47" s="121" t="s">
        <v>154</v>
      </c>
      <c r="L47" s="106" t="s">
        <v>93</v>
      </c>
      <c r="M47" s="111">
        <v>0.95</v>
      </c>
      <c r="N47" s="112">
        <v>0.9</v>
      </c>
      <c r="O47" s="112">
        <v>0.9</v>
      </c>
      <c r="P47" s="112">
        <v>0.9</v>
      </c>
      <c r="Q47" s="112">
        <v>0.9</v>
      </c>
      <c r="R47" s="112">
        <v>0.9</v>
      </c>
      <c r="S47" s="21"/>
      <c r="T47" s="21"/>
      <c r="U47" s="21"/>
      <c r="V47" s="21"/>
      <c r="W47" s="21"/>
      <c r="X47" s="21"/>
      <c r="Y47" s="21"/>
      <c r="Z47" s="21"/>
      <c r="AA47" s="21"/>
      <c r="AB47" s="21"/>
      <c r="AC47" s="21"/>
      <c r="AD47" s="21"/>
      <c r="AE47" s="21"/>
    </row>
    <row r="48" spans="1:37" s="19" customFormat="1" ht="120.75" customHeight="1" x14ac:dyDescent="0.2">
      <c r="A48" s="35">
        <v>39</v>
      </c>
      <c r="B48" s="105">
        <v>1</v>
      </c>
      <c r="C48" s="105">
        <v>1.2</v>
      </c>
      <c r="D48" s="35" t="s">
        <v>87</v>
      </c>
      <c r="E48" s="35" t="s">
        <v>145</v>
      </c>
      <c r="F48" s="106" t="s">
        <v>155</v>
      </c>
      <c r="G48" s="107">
        <v>43465</v>
      </c>
      <c r="H48" s="108" t="s">
        <v>35</v>
      </c>
      <c r="I48" s="338" t="s">
        <v>156</v>
      </c>
      <c r="J48" s="106" t="s">
        <v>157</v>
      </c>
      <c r="K48" s="121" t="s">
        <v>158</v>
      </c>
      <c r="L48" s="106" t="s">
        <v>93</v>
      </c>
      <c r="M48" s="111">
        <v>0.88</v>
      </c>
      <c r="N48" s="112">
        <v>0.9</v>
      </c>
      <c r="O48" s="112">
        <v>0.9</v>
      </c>
      <c r="P48" s="112">
        <v>0.9</v>
      </c>
      <c r="Q48" s="112">
        <v>0.9</v>
      </c>
      <c r="R48" s="112">
        <v>0.9</v>
      </c>
      <c r="S48" s="21"/>
      <c r="T48" s="21"/>
      <c r="U48" s="21"/>
      <c r="V48" s="21"/>
      <c r="W48" s="21"/>
      <c r="X48" s="21"/>
      <c r="Y48" s="21"/>
      <c r="Z48" s="21"/>
      <c r="AA48" s="21"/>
      <c r="AB48" s="21"/>
      <c r="AC48" s="21"/>
      <c r="AD48" s="21"/>
      <c r="AE48" s="21"/>
    </row>
    <row r="49" spans="1:31" ht="88.5" customHeight="1" x14ac:dyDescent="0.2">
      <c r="A49" s="35">
        <v>40</v>
      </c>
      <c r="B49" s="105">
        <v>1</v>
      </c>
      <c r="C49" s="105">
        <v>1.2</v>
      </c>
      <c r="D49" s="35" t="s">
        <v>87</v>
      </c>
      <c r="E49" s="35" t="s">
        <v>145</v>
      </c>
      <c r="F49" s="106" t="s">
        <v>159</v>
      </c>
      <c r="G49" s="107">
        <v>43465</v>
      </c>
      <c r="H49" s="108" t="s">
        <v>36</v>
      </c>
      <c r="I49" s="338" t="s">
        <v>160</v>
      </c>
      <c r="J49" s="106" t="s">
        <v>161</v>
      </c>
      <c r="K49" s="121" t="s">
        <v>162</v>
      </c>
      <c r="L49" s="106" t="s">
        <v>93</v>
      </c>
      <c r="M49" s="113">
        <v>0.95</v>
      </c>
      <c r="N49" s="112">
        <v>0.9</v>
      </c>
      <c r="O49" s="112">
        <v>0.9</v>
      </c>
      <c r="P49" s="112">
        <v>0.9</v>
      </c>
      <c r="Q49" s="112">
        <v>0.9</v>
      </c>
      <c r="R49" s="112">
        <v>0.9</v>
      </c>
      <c r="S49" s="21"/>
      <c r="T49" s="21"/>
      <c r="U49" s="21"/>
      <c r="V49" s="21"/>
      <c r="W49" s="21"/>
      <c r="X49" s="21"/>
      <c r="Y49" s="21"/>
      <c r="Z49" s="21"/>
      <c r="AA49" s="21"/>
      <c r="AB49" s="21"/>
      <c r="AC49" s="21"/>
      <c r="AD49" s="21"/>
      <c r="AE49" s="21"/>
    </row>
    <row r="50" spans="1:31" ht="99" customHeight="1" x14ac:dyDescent="0.2">
      <c r="A50" s="35">
        <v>41</v>
      </c>
      <c r="B50" s="105">
        <v>1</v>
      </c>
      <c r="C50" s="105">
        <v>1.2</v>
      </c>
      <c r="D50" s="35" t="s">
        <v>87</v>
      </c>
      <c r="E50" s="35" t="s">
        <v>145</v>
      </c>
      <c r="F50" s="106" t="s">
        <v>163</v>
      </c>
      <c r="G50" s="107">
        <v>43465</v>
      </c>
      <c r="H50" s="108" t="s">
        <v>35</v>
      </c>
      <c r="I50" s="338" t="s">
        <v>164</v>
      </c>
      <c r="J50" s="106" t="s">
        <v>165</v>
      </c>
      <c r="K50" s="121" t="s">
        <v>166</v>
      </c>
      <c r="L50" s="106" t="s">
        <v>93</v>
      </c>
      <c r="M50" s="111">
        <v>1</v>
      </c>
      <c r="N50" s="112">
        <v>1</v>
      </c>
      <c r="O50" s="112">
        <v>1</v>
      </c>
      <c r="P50" s="112">
        <v>1</v>
      </c>
      <c r="Q50" s="112">
        <v>1</v>
      </c>
      <c r="R50" s="112">
        <v>1</v>
      </c>
      <c r="S50" s="21"/>
      <c r="T50" s="21"/>
      <c r="U50" s="21"/>
      <c r="V50" s="21"/>
      <c r="W50" s="21"/>
      <c r="X50" s="21"/>
      <c r="Y50" s="21"/>
      <c r="Z50" s="21"/>
      <c r="AA50" s="21"/>
      <c r="AB50" s="21"/>
      <c r="AC50" s="21"/>
      <c r="AD50" s="21"/>
      <c r="AE50" s="21"/>
    </row>
    <row r="51" spans="1:31" ht="141" customHeight="1" x14ac:dyDescent="0.2">
      <c r="A51" s="35">
        <v>42</v>
      </c>
      <c r="B51" s="105">
        <v>1</v>
      </c>
      <c r="C51" s="105">
        <v>1.2</v>
      </c>
      <c r="D51" s="35" t="s">
        <v>87</v>
      </c>
      <c r="E51" s="35" t="s">
        <v>145</v>
      </c>
      <c r="F51" s="106" t="s">
        <v>167</v>
      </c>
      <c r="G51" s="107">
        <v>43465</v>
      </c>
      <c r="H51" s="108" t="s">
        <v>37</v>
      </c>
      <c r="I51" s="338" t="s">
        <v>168</v>
      </c>
      <c r="J51" s="106" t="s">
        <v>169</v>
      </c>
      <c r="K51" s="121" t="s">
        <v>170</v>
      </c>
      <c r="L51" s="106" t="s">
        <v>93</v>
      </c>
      <c r="M51" s="111">
        <v>1</v>
      </c>
      <c r="N51" s="112">
        <v>1</v>
      </c>
      <c r="O51" s="112">
        <v>0</v>
      </c>
      <c r="P51" s="112">
        <v>0</v>
      </c>
      <c r="Q51" s="112">
        <v>0</v>
      </c>
      <c r="R51" s="112">
        <v>1</v>
      </c>
      <c r="S51" s="21"/>
      <c r="T51" s="21"/>
      <c r="U51" s="21"/>
      <c r="V51" s="21"/>
      <c r="W51" s="21"/>
      <c r="X51" s="21"/>
      <c r="Y51" s="21"/>
      <c r="Z51" s="21"/>
      <c r="AA51" s="21"/>
      <c r="AB51" s="21"/>
      <c r="AC51" s="21"/>
      <c r="AD51" s="21"/>
      <c r="AE51" s="21"/>
    </row>
    <row r="52" spans="1:31" ht="131.25" customHeight="1" x14ac:dyDescent="0.2">
      <c r="A52" s="35">
        <v>43</v>
      </c>
      <c r="B52" s="69">
        <v>3</v>
      </c>
      <c r="C52" s="69">
        <v>3.1</v>
      </c>
      <c r="D52" s="70" t="s">
        <v>88</v>
      </c>
      <c r="E52" s="71" t="s">
        <v>89</v>
      </c>
      <c r="F52" s="72" t="s">
        <v>90</v>
      </c>
      <c r="G52" s="73">
        <v>43465</v>
      </c>
      <c r="H52" s="69" t="s">
        <v>35</v>
      </c>
      <c r="I52" s="72" t="s">
        <v>91</v>
      </c>
      <c r="J52" s="72" t="s">
        <v>92</v>
      </c>
      <c r="K52" s="121" t="s">
        <v>318</v>
      </c>
      <c r="L52" s="74" t="s">
        <v>93</v>
      </c>
      <c r="M52" s="196">
        <v>1</v>
      </c>
      <c r="N52" s="196">
        <v>0.95</v>
      </c>
      <c r="O52" s="88">
        <v>0.95</v>
      </c>
      <c r="P52" s="88">
        <v>0.95</v>
      </c>
      <c r="Q52" s="88">
        <v>0.95</v>
      </c>
      <c r="R52" s="88">
        <v>0.95</v>
      </c>
      <c r="S52" s="21"/>
      <c r="T52" s="21"/>
      <c r="U52" s="21"/>
      <c r="V52" s="21"/>
      <c r="W52" s="21"/>
      <c r="X52" s="21"/>
      <c r="Y52" s="21"/>
      <c r="Z52" s="21"/>
      <c r="AA52" s="21"/>
      <c r="AB52" s="21"/>
      <c r="AC52" s="21"/>
      <c r="AD52" s="21"/>
      <c r="AE52" s="21"/>
    </row>
    <row r="53" spans="1:31" ht="81" customHeight="1" x14ac:dyDescent="0.2">
      <c r="A53" s="35">
        <v>44</v>
      </c>
      <c r="B53" s="69">
        <v>3</v>
      </c>
      <c r="C53" s="69">
        <v>3.1</v>
      </c>
      <c r="D53" s="70" t="s">
        <v>88</v>
      </c>
      <c r="E53" s="71" t="s">
        <v>89</v>
      </c>
      <c r="F53" s="72" t="s">
        <v>94</v>
      </c>
      <c r="G53" s="73">
        <v>43465</v>
      </c>
      <c r="H53" s="69" t="s">
        <v>35</v>
      </c>
      <c r="I53" s="72" t="s">
        <v>95</v>
      </c>
      <c r="J53" s="72" t="s">
        <v>96</v>
      </c>
      <c r="K53" s="121" t="s">
        <v>319</v>
      </c>
      <c r="L53" s="74" t="s">
        <v>93</v>
      </c>
      <c r="M53" s="196">
        <v>1</v>
      </c>
      <c r="N53" s="196">
        <v>0.95</v>
      </c>
      <c r="O53" s="88">
        <v>0.95</v>
      </c>
      <c r="P53" s="88">
        <v>0.95</v>
      </c>
      <c r="Q53" s="88">
        <v>0.95</v>
      </c>
      <c r="R53" s="88">
        <v>0.95</v>
      </c>
      <c r="S53" s="21"/>
      <c r="T53" s="21"/>
      <c r="U53" s="21"/>
      <c r="V53" s="21"/>
      <c r="W53" s="21"/>
      <c r="X53" s="21"/>
      <c r="Y53" s="21"/>
      <c r="Z53" s="21"/>
      <c r="AA53" s="21"/>
      <c r="AB53" s="21"/>
      <c r="AC53" s="21"/>
      <c r="AD53" s="21"/>
      <c r="AE53" s="21"/>
    </row>
    <row r="54" spans="1:31" ht="99.75" customHeight="1" x14ac:dyDescent="0.2">
      <c r="A54" s="35">
        <v>45</v>
      </c>
      <c r="B54" s="35">
        <v>4</v>
      </c>
      <c r="C54" s="35">
        <v>4.0999999999999996</v>
      </c>
      <c r="D54" s="92" t="s">
        <v>97</v>
      </c>
      <c r="E54" s="35" t="s">
        <v>327</v>
      </c>
      <c r="F54" s="81" t="s">
        <v>328</v>
      </c>
      <c r="G54" s="94">
        <v>43465</v>
      </c>
      <c r="H54" s="35" t="s">
        <v>35</v>
      </c>
      <c r="I54" s="59" t="s">
        <v>329</v>
      </c>
      <c r="J54" s="344" t="s">
        <v>330</v>
      </c>
      <c r="K54" s="121" t="s">
        <v>331</v>
      </c>
      <c r="L54" s="97" t="s">
        <v>51</v>
      </c>
      <c r="M54" s="207" t="s">
        <v>248</v>
      </c>
      <c r="N54" s="45">
        <v>1</v>
      </c>
      <c r="O54" s="88" t="s">
        <v>55</v>
      </c>
      <c r="P54" s="88">
        <v>1</v>
      </c>
      <c r="Q54" s="88" t="s">
        <v>55</v>
      </c>
      <c r="R54" s="88" t="s">
        <v>55</v>
      </c>
      <c r="S54" s="21"/>
      <c r="T54" s="21"/>
      <c r="U54" s="21"/>
      <c r="V54" s="21"/>
      <c r="W54" s="21"/>
      <c r="X54" s="21"/>
      <c r="Y54" s="21"/>
      <c r="Z54" s="21"/>
      <c r="AA54" s="21"/>
      <c r="AB54" s="21"/>
      <c r="AC54" s="21"/>
      <c r="AD54" s="21"/>
      <c r="AE54" s="21"/>
    </row>
    <row r="55" spans="1:31" ht="126" customHeight="1" x14ac:dyDescent="0.2">
      <c r="A55" s="35">
        <v>46</v>
      </c>
      <c r="B55" s="35">
        <v>4</v>
      </c>
      <c r="C55" s="35">
        <v>4.0999999999999996</v>
      </c>
      <c r="D55" s="92" t="s">
        <v>97</v>
      </c>
      <c r="E55" s="92" t="s">
        <v>332</v>
      </c>
      <c r="F55" s="81" t="s">
        <v>333</v>
      </c>
      <c r="G55" s="94">
        <v>43465</v>
      </c>
      <c r="H55" s="35" t="s">
        <v>36</v>
      </c>
      <c r="I55" s="59" t="s">
        <v>334</v>
      </c>
      <c r="J55" s="344" t="s">
        <v>335</v>
      </c>
      <c r="K55" s="121" t="s">
        <v>336</v>
      </c>
      <c r="L55" s="97" t="s">
        <v>51</v>
      </c>
      <c r="M55" s="208"/>
      <c r="N55" s="45">
        <v>1</v>
      </c>
      <c r="O55" s="88">
        <v>0.25</v>
      </c>
      <c r="P55" s="88">
        <v>0.25</v>
      </c>
      <c r="Q55" s="88">
        <v>0.25</v>
      </c>
      <c r="R55" s="88">
        <v>0.25</v>
      </c>
      <c r="S55" s="21"/>
      <c r="T55" s="21"/>
      <c r="U55" s="21"/>
      <c r="V55" s="21"/>
      <c r="W55" s="21"/>
      <c r="X55" s="21"/>
      <c r="Y55" s="21"/>
      <c r="Z55" s="21"/>
      <c r="AA55" s="21"/>
      <c r="AB55" s="21"/>
      <c r="AC55" s="21"/>
      <c r="AD55" s="21"/>
      <c r="AE55" s="21"/>
    </row>
    <row r="56" spans="1:31" ht="90" customHeight="1" x14ac:dyDescent="0.2">
      <c r="A56" s="35">
        <v>47</v>
      </c>
      <c r="B56" s="35">
        <v>4</v>
      </c>
      <c r="C56" s="35">
        <v>4.0999999999999996</v>
      </c>
      <c r="D56" s="92" t="s">
        <v>97</v>
      </c>
      <c r="E56" s="92" t="s">
        <v>332</v>
      </c>
      <c r="F56" s="81" t="s">
        <v>337</v>
      </c>
      <c r="G56" s="94">
        <v>43465</v>
      </c>
      <c r="H56" s="35" t="s">
        <v>35</v>
      </c>
      <c r="I56" s="59" t="s">
        <v>338</v>
      </c>
      <c r="J56" s="344" t="s">
        <v>339</v>
      </c>
      <c r="K56" s="121" t="s">
        <v>340</v>
      </c>
      <c r="L56" s="97" t="s">
        <v>341</v>
      </c>
      <c r="M56" s="207"/>
      <c r="N56" s="45">
        <v>1</v>
      </c>
      <c r="O56" s="88">
        <v>0.25</v>
      </c>
      <c r="P56" s="88">
        <v>0.25</v>
      </c>
      <c r="Q56" s="88">
        <v>0.25</v>
      </c>
      <c r="R56" s="88">
        <v>0.25</v>
      </c>
      <c r="S56" s="21"/>
      <c r="T56" s="21"/>
      <c r="U56" s="21"/>
      <c r="V56" s="21"/>
      <c r="W56" s="21"/>
      <c r="X56" s="21"/>
      <c r="Y56" s="21"/>
      <c r="Z56" s="21"/>
      <c r="AA56" s="21"/>
      <c r="AB56" s="21"/>
      <c r="AC56" s="21"/>
      <c r="AD56" s="21"/>
      <c r="AE56" s="21"/>
    </row>
    <row r="57" spans="1:31" ht="117.75" customHeight="1" x14ac:dyDescent="0.2">
      <c r="A57" s="35">
        <v>48</v>
      </c>
      <c r="B57" s="35">
        <v>4</v>
      </c>
      <c r="C57" s="35">
        <v>4.0999999999999996</v>
      </c>
      <c r="D57" s="92" t="s">
        <v>97</v>
      </c>
      <c r="E57" s="92" t="s">
        <v>332</v>
      </c>
      <c r="F57" s="81" t="s">
        <v>342</v>
      </c>
      <c r="G57" s="94">
        <v>43465</v>
      </c>
      <c r="H57" s="35" t="s">
        <v>35</v>
      </c>
      <c r="I57" s="81" t="s">
        <v>343</v>
      </c>
      <c r="J57" s="81" t="s">
        <v>344</v>
      </c>
      <c r="K57" s="121" t="s">
        <v>345</v>
      </c>
      <c r="L57" s="97" t="s">
        <v>51</v>
      </c>
      <c r="M57" s="209"/>
      <c r="N57" s="45">
        <v>1</v>
      </c>
      <c r="O57" s="88">
        <v>0.25</v>
      </c>
      <c r="P57" s="88">
        <v>0.25</v>
      </c>
      <c r="Q57" s="88">
        <v>0.25</v>
      </c>
      <c r="R57" s="88">
        <v>0.25</v>
      </c>
      <c r="S57" s="21"/>
      <c r="T57" s="21"/>
      <c r="U57" s="21"/>
      <c r="V57" s="21"/>
      <c r="W57" s="21"/>
      <c r="X57" s="21"/>
      <c r="Y57" s="21"/>
      <c r="Z57" s="21"/>
      <c r="AA57" s="21"/>
      <c r="AB57" s="21"/>
      <c r="AC57" s="21"/>
      <c r="AD57" s="21"/>
      <c r="AE57" s="21"/>
    </row>
    <row r="58" spans="1:31" ht="92.25" customHeight="1" x14ac:dyDescent="0.2">
      <c r="A58" s="35">
        <v>49</v>
      </c>
      <c r="B58" s="35">
        <v>4</v>
      </c>
      <c r="C58" s="35">
        <v>4.2</v>
      </c>
      <c r="D58" s="92" t="s">
        <v>97</v>
      </c>
      <c r="E58" s="35" t="s">
        <v>346</v>
      </c>
      <c r="F58" s="81" t="s">
        <v>347</v>
      </c>
      <c r="G58" s="94">
        <v>43465</v>
      </c>
      <c r="H58" s="35" t="s">
        <v>35</v>
      </c>
      <c r="I58" s="81" t="s">
        <v>348</v>
      </c>
      <c r="J58" s="81" t="s">
        <v>349</v>
      </c>
      <c r="K58" s="121" t="s">
        <v>350</v>
      </c>
      <c r="L58" s="97" t="s">
        <v>51</v>
      </c>
      <c r="M58" s="210"/>
      <c r="N58" s="339">
        <v>1</v>
      </c>
      <c r="O58" s="284">
        <v>0.05</v>
      </c>
      <c r="P58" s="284">
        <v>0.25</v>
      </c>
      <c r="Q58" s="284">
        <v>0.3</v>
      </c>
      <c r="R58" s="284">
        <v>0.4</v>
      </c>
      <c r="S58" s="21"/>
      <c r="T58" s="21"/>
      <c r="U58" s="21"/>
      <c r="V58" s="21"/>
      <c r="W58" s="21"/>
      <c r="X58" s="21"/>
      <c r="Y58" s="21"/>
      <c r="Z58" s="21"/>
      <c r="AA58" s="21"/>
      <c r="AB58" s="21"/>
      <c r="AC58" s="21"/>
      <c r="AD58" s="21"/>
      <c r="AE58" s="21"/>
    </row>
    <row r="59" spans="1:31" ht="85.5" customHeight="1" x14ac:dyDescent="0.2">
      <c r="A59" s="35">
        <v>50</v>
      </c>
      <c r="B59" s="35">
        <v>4</v>
      </c>
      <c r="C59" s="35">
        <v>4.2</v>
      </c>
      <c r="D59" s="92" t="s">
        <v>97</v>
      </c>
      <c r="E59" s="35" t="s">
        <v>351</v>
      </c>
      <c r="F59" s="81" t="s">
        <v>523</v>
      </c>
      <c r="G59" s="94">
        <v>43465</v>
      </c>
      <c r="H59" s="35" t="s">
        <v>35</v>
      </c>
      <c r="I59" s="81" t="s">
        <v>353</v>
      </c>
      <c r="J59" s="81" t="s">
        <v>354</v>
      </c>
      <c r="K59" s="121" t="s">
        <v>355</v>
      </c>
      <c r="L59" s="97" t="s">
        <v>51</v>
      </c>
      <c r="M59" s="209">
        <v>4</v>
      </c>
      <c r="N59" s="116">
        <v>1</v>
      </c>
      <c r="O59" s="88">
        <v>0.25</v>
      </c>
      <c r="P59" s="88">
        <v>0.25</v>
      </c>
      <c r="Q59" s="88">
        <v>0.25</v>
      </c>
      <c r="R59" s="88">
        <v>0.25</v>
      </c>
      <c r="S59" s="21"/>
      <c r="T59" s="21"/>
      <c r="U59" s="21"/>
      <c r="V59" s="21"/>
      <c r="W59" s="21"/>
      <c r="X59" s="21"/>
      <c r="Y59" s="21"/>
      <c r="Z59" s="21"/>
      <c r="AA59" s="21"/>
      <c r="AB59" s="21"/>
      <c r="AC59" s="21"/>
      <c r="AD59" s="21"/>
      <c r="AE59" s="21"/>
    </row>
    <row r="60" spans="1:31" ht="103.5" customHeight="1" x14ac:dyDescent="0.2">
      <c r="A60" s="35">
        <v>51</v>
      </c>
      <c r="B60" s="35">
        <v>4</v>
      </c>
      <c r="C60" s="35">
        <v>4.2</v>
      </c>
      <c r="D60" s="92" t="s">
        <v>97</v>
      </c>
      <c r="E60" s="35" t="s">
        <v>327</v>
      </c>
      <c r="F60" s="81" t="s">
        <v>356</v>
      </c>
      <c r="G60" s="94">
        <v>43465</v>
      </c>
      <c r="H60" s="35" t="s">
        <v>35</v>
      </c>
      <c r="I60" s="118" t="s">
        <v>357</v>
      </c>
      <c r="J60" s="118" t="s">
        <v>358</v>
      </c>
      <c r="K60" s="121" t="s">
        <v>524</v>
      </c>
      <c r="L60" s="97" t="s">
        <v>51</v>
      </c>
      <c r="M60" s="210" t="s">
        <v>360</v>
      </c>
      <c r="N60" s="339">
        <v>1</v>
      </c>
      <c r="O60" s="88">
        <v>0.25</v>
      </c>
      <c r="P60" s="88">
        <v>0.25</v>
      </c>
      <c r="Q60" s="88">
        <v>0.25</v>
      </c>
      <c r="R60" s="88">
        <v>0.25</v>
      </c>
      <c r="S60" s="21"/>
    </row>
    <row r="61" spans="1:31" ht="105" customHeight="1" x14ac:dyDescent="0.2">
      <c r="A61" s="35">
        <v>52</v>
      </c>
      <c r="B61" s="35">
        <v>4</v>
      </c>
      <c r="C61" s="35">
        <v>4.3</v>
      </c>
      <c r="D61" s="92" t="s">
        <v>97</v>
      </c>
      <c r="E61" s="35" t="s">
        <v>361</v>
      </c>
      <c r="F61" s="81" t="s">
        <v>362</v>
      </c>
      <c r="G61" s="117">
        <v>43448</v>
      </c>
      <c r="H61" s="45" t="s">
        <v>35</v>
      </c>
      <c r="I61" s="81" t="s">
        <v>363</v>
      </c>
      <c r="J61" s="81" t="s">
        <v>364</v>
      </c>
      <c r="K61" s="121" t="s">
        <v>525</v>
      </c>
      <c r="L61" s="88" t="s">
        <v>51</v>
      </c>
      <c r="M61" s="35">
        <v>4</v>
      </c>
      <c r="N61" s="45">
        <v>100</v>
      </c>
      <c r="O61" s="45">
        <v>0</v>
      </c>
      <c r="P61" s="45">
        <v>0</v>
      </c>
      <c r="Q61" s="45">
        <v>0.5</v>
      </c>
      <c r="R61" s="45">
        <v>0.5</v>
      </c>
    </row>
    <row r="62" spans="1:31" ht="168.75" customHeight="1" x14ac:dyDescent="0.2">
      <c r="A62" s="35">
        <v>53</v>
      </c>
      <c r="B62" s="35">
        <v>4</v>
      </c>
      <c r="C62" s="35">
        <v>4.4000000000000004</v>
      </c>
      <c r="D62" s="92" t="s">
        <v>97</v>
      </c>
      <c r="E62" s="35" t="s">
        <v>346</v>
      </c>
      <c r="F62" s="81" t="s">
        <v>366</v>
      </c>
      <c r="G62" s="94">
        <v>43465</v>
      </c>
      <c r="H62" s="35" t="s">
        <v>35</v>
      </c>
      <c r="I62" s="118" t="s">
        <v>367</v>
      </c>
      <c r="J62" s="118" t="s">
        <v>368</v>
      </c>
      <c r="K62" s="121" t="s">
        <v>369</v>
      </c>
      <c r="L62" s="97" t="s">
        <v>51</v>
      </c>
      <c r="M62" s="210"/>
      <c r="N62" s="339">
        <v>1</v>
      </c>
      <c r="O62" s="88">
        <v>0.25</v>
      </c>
      <c r="P62" s="88">
        <v>0.25</v>
      </c>
      <c r="Q62" s="88">
        <v>0.25</v>
      </c>
      <c r="R62" s="88">
        <v>0.25</v>
      </c>
      <c r="S62" s="45"/>
    </row>
    <row r="63" spans="1:31" ht="85.5" customHeight="1" x14ac:dyDescent="0.2">
      <c r="A63" s="35">
        <v>54</v>
      </c>
      <c r="B63" s="35">
        <v>4</v>
      </c>
      <c r="C63" s="35">
        <v>4.5</v>
      </c>
      <c r="D63" s="35" t="s">
        <v>98</v>
      </c>
      <c r="E63" s="35" t="s">
        <v>171</v>
      </c>
      <c r="F63" s="81" t="s">
        <v>172</v>
      </c>
      <c r="G63" s="73">
        <v>43465</v>
      </c>
      <c r="H63" s="35" t="s">
        <v>35</v>
      </c>
      <c r="I63" s="81" t="s">
        <v>173</v>
      </c>
      <c r="J63" s="81" t="s">
        <v>174</v>
      </c>
      <c r="K63" s="121" t="s">
        <v>175</v>
      </c>
      <c r="L63" s="35" t="s">
        <v>51</v>
      </c>
      <c r="M63" s="82">
        <v>0.95</v>
      </c>
      <c r="N63" s="82">
        <v>1</v>
      </c>
      <c r="O63" s="88">
        <v>0.25</v>
      </c>
      <c r="P63" s="88">
        <v>0.25</v>
      </c>
      <c r="Q63" s="88">
        <v>0.25</v>
      </c>
      <c r="R63" s="88">
        <v>0.25</v>
      </c>
      <c r="S63" s="20"/>
      <c r="T63" s="20"/>
      <c r="U63" s="20"/>
      <c r="V63" s="20"/>
      <c r="W63" s="20"/>
      <c r="X63" s="20"/>
      <c r="Y63" s="20"/>
      <c r="Z63" s="20"/>
      <c r="AA63" s="20"/>
      <c r="AB63" s="20"/>
      <c r="AC63" s="20"/>
      <c r="AD63" s="20"/>
      <c r="AE63" s="20"/>
    </row>
    <row r="64" spans="1:31" ht="85.5" customHeight="1" x14ac:dyDescent="0.2">
      <c r="A64" s="35">
        <v>55</v>
      </c>
      <c r="B64" s="35">
        <v>4</v>
      </c>
      <c r="C64" s="35">
        <v>4.5</v>
      </c>
      <c r="D64" s="35" t="s">
        <v>98</v>
      </c>
      <c r="E64" s="35" t="s">
        <v>171</v>
      </c>
      <c r="F64" s="81" t="s">
        <v>176</v>
      </c>
      <c r="G64" s="73">
        <v>43465</v>
      </c>
      <c r="H64" s="45" t="s">
        <v>35</v>
      </c>
      <c r="I64" s="329" t="s">
        <v>177</v>
      </c>
      <c r="J64" s="329" t="s">
        <v>178</v>
      </c>
      <c r="K64" s="121" t="s">
        <v>179</v>
      </c>
      <c r="L64" s="35" t="s">
        <v>51</v>
      </c>
      <c r="M64" s="82">
        <v>0.97</v>
      </c>
      <c r="N64" s="82">
        <v>1</v>
      </c>
      <c r="O64" s="88">
        <v>0.25</v>
      </c>
      <c r="P64" s="88">
        <v>0.25</v>
      </c>
      <c r="Q64" s="88">
        <v>0.25</v>
      </c>
      <c r="R64" s="88">
        <v>0.25</v>
      </c>
      <c r="S64" s="20"/>
      <c r="T64" s="20"/>
      <c r="U64" s="20"/>
      <c r="V64" s="20"/>
      <c r="W64" s="20"/>
      <c r="X64" s="20"/>
      <c r="Y64" s="20"/>
      <c r="Z64" s="20"/>
      <c r="AA64" s="20"/>
      <c r="AB64" s="20"/>
      <c r="AC64" s="20"/>
      <c r="AD64" s="20"/>
      <c r="AE64" s="20"/>
    </row>
    <row r="65" spans="1:31" ht="85.5" customHeight="1" x14ac:dyDescent="0.2">
      <c r="A65" s="35">
        <v>56</v>
      </c>
      <c r="B65" s="35">
        <v>4</v>
      </c>
      <c r="C65" s="35">
        <v>4.5</v>
      </c>
      <c r="D65" s="35" t="s">
        <v>98</v>
      </c>
      <c r="E65" s="35" t="s">
        <v>171</v>
      </c>
      <c r="F65" s="81" t="s">
        <v>180</v>
      </c>
      <c r="G65" s="73">
        <v>43465</v>
      </c>
      <c r="H65" s="45" t="s">
        <v>35</v>
      </c>
      <c r="I65" s="329" t="s">
        <v>181</v>
      </c>
      <c r="J65" s="329" t="s">
        <v>182</v>
      </c>
      <c r="K65" s="121" t="s">
        <v>183</v>
      </c>
      <c r="L65" s="35" t="s">
        <v>51</v>
      </c>
      <c r="M65" s="82">
        <v>1</v>
      </c>
      <c r="N65" s="82">
        <v>1</v>
      </c>
      <c r="O65" s="88">
        <v>0.25</v>
      </c>
      <c r="P65" s="88">
        <v>0.25</v>
      </c>
      <c r="Q65" s="88">
        <v>0.25</v>
      </c>
      <c r="R65" s="88">
        <v>0.25</v>
      </c>
      <c r="S65" s="20"/>
      <c r="T65" s="20"/>
      <c r="U65" s="20"/>
      <c r="V65" s="20"/>
      <c r="W65" s="20"/>
      <c r="X65" s="20"/>
      <c r="Y65" s="20"/>
      <c r="Z65" s="20"/>
      <c r="AA65" s="20"/>
      <c r="AB65" s="20"/>
      <c r="AC65" s="20"/>
      <c r="AD65" s="20"/>
      <c r="AE65" s="20"/>
    </row>
    <row r="66" spans="1:31" ht="146.25" customHeight="1" x14ac:dyDescent="0.2">
      <c r="A66" s="35">
        <v>57</v>
      </c>
      <c r="B66" s="35">
        <v>4</v>
      </c>
      <c r="C66" s="35">
        <v>4.5</v>
      </c>
      <c r="D66" s="35" t="s">
        <v>98</v>
      </c>
      <c r="E66" s="35" t="s">
        <v>171</v>
      </c>
      <c r="F66" s="83" t="s">
        <v>184</v>
      </c>
      <c r="G66" s="73">
        <v>43465</v>
      </c>
      <c r="H66" s="35" t="s">
        <v>35</v>
      </c>
      <c r="I66" s="118" t="s">
        <v>185</v>
      </c>
      <c r="J66" s="119" t="s">
        <v>186</v>
      </c>
      <c r="K66" s="121" t="s">
        <v>320</v>
      </c>
      <c r="L66" s="35" t="s">
        <v>51</v>
      </c>
      <c r="M66" s="82">
        <v>0.95</v>
      </c>
      <c r="N66" s="82">
        <v>1</v>
      </c>
      <c r="O66" s="88">
        <v>0.1</v>
      </c>
      <c r="P66" s="88">
        <v>0.3</v>
      </c>
      <c r="Q66" s="88">
        <v>0.3</v>
      </c>
      <c r="R66" s="88">
        <v>0.3</v>
      </c>
      <c r="S66" s="20"/>
      <c r="T66" s="20"/>
      <c r="U66" s="20"/>
      <c r="V66" s="20"/>
      <c r="W66" s="20"/>
      <c r="X66" s="20"/>
      <c r="Y66" s="20"/>
      <c r="Z66" s="20"/>
      <c r="AA66" s="20"/>
      <c r="AB66" s="20"/>
      <c r="AC66" s="20"/>
      <c r="AD66" s="20"/>
      <c r="AE66" s="20"/>
    </row>
    <row r="67" spans="1:31" ht="82.5" customHeight="1" x14ac:dyDescent="0.2">
      <c r="A67" s="35">
        <v>58</v>
      </c>
      <c r="B67" s="35">
        <v>4</v>
      </c>
      <c r="C67" s="35">
        <v>4.5</v>
      </c>
      <c r="D67" s="35" t="s">
        <v>98</v>
      </c>
      <c r="E67" s="35" t="s">
        <v>187</v>
      </c>
      <c r="F67" s="83" t="s">
        <v>188</v>
      </c>
      <c r="G67" s="73">
        <v>43465</v>
      </c>
      <c r="H67" s="35" t="s">
        <v>35</v>
      </c>
      <c r="I67" s="81" t="s">
        <v>189</v>
      </c>
      <c r="J67" s="81" t="s">
        <v>190</v>
      </c>
      <c r="K67" s="121" t="s">
        <v>191</v>
      </c>
      <c r="L67" s="35" t="s">
        <v>51</v>
      </c>
      <c r="M67" s="88">
        <v>1.04</v>
      </c>
      <c r="N67" s="88">
        <v>1</v>
      </c>
      <c r="O67" s="87">
        <v>0.1</v>
      </c>
      <c r="P67" s="88">
        <v>0.2</v>
      </c>
      <c r="Q67" s="88">
        <v>0.3</v>
      </c>
      <c r="R67" s="88">
        <v>0.4</v>
      </c>
      <c r="S67" s="20"/>
      <c r="T67" s="20"/>
      <c r="U67" s="20"/>
      <c r="V67" s="20"/>
      <c r="W67" s="20"/>
      <c r="X67" s="20"/>
      <c r="Y67" s="20"/>
      <c r="Z67" s="20"/>
      <c r="AA67" s="20"/>
      <c r="AB67" s="20"/>
      <c r="AC67" s="20"/>
      <c r="AD67" s="20"/>
      <c r="AE67" s="20"/>
    </row>
    <row r="68" spans="1:31" ht="90" customHeight="1" x14ac:dyDescent="0.2">
      <c r="A68" s="35">
        <v>59</v>
      </c>
      <c r="B68" s="35">
        <v>4</v>
      </c>
      <c r="C68" s="35">
        <v>4.5</v>
      </c>
      <c r="D68" s="35" t="s">
        <v>98</v>
      </c>
      <c r="E68" s="35" t="s">
        <v>187</v>
      </c>
      <c r="F68" s="83" t="s">
        <v>192</v>
      </c>
      <c r="G68" s="73">
        <v>43465</v>
      </c>
      <c r="H68" s="35" t="s">
        <v>35</v>
      </c>
      <c r="I68" s="120" t="s">
        <v>193</v>
      </c>
      <c r="J68" s="81" t="s">
        <v>194</v>
      </c>
      <c r="K68" s="121" t="s">
        <v>195</v>
      </c>
      <c r="L68" s="35" t="s">
        <v>51</v>
      </c>
      <c r="M68" s="88">
        <v>1</v>
      </c>
      <c r="N68" s="88">
        <v>1</v>
      </c>
      <c r="O68" s="88">
        <v>0.1</v>
      </c>
      <c r="P68" s="88">
        <v>0.1</v>
      </c>
      <c r="Q68" s="88">
        <v>0.3</v>
      </c>
      <c r="R68" s="88">
        <v>0.5</v>
      </c>
      <c r="S68" s="20"/>
      <c r="T68" s="20"/>
      <c r="U68" s="20"/>
      <c r="V68" s="20"/>
      <c r="W68" s="20"/>
      <c r="X68" s="20"/>
      <c r="Y68" s="20"/>
      <c r="Z68" s="20"/>
      <c r="AA68" s="20"/>
      <c r="AB68" s="20"/>
      <c r="AC68" s="20"/>
      <c r="AD68" s="20"/>
      <c r="AE68" s="20"/>
    </row>
    <row r="69" spans="1:31" ht="128.25" customHeight="1" x14ac:dyDescent="0.2">
      <c r="A69" s="35">
        <v>60</v>
      </c>
      <c r="B69" s="43">
        <v>4</v>
      </c>
      <c r="C69" s="43">
        <v>4.5</v>
      </c>
      <c r="D69" s="35" t="s">
        <v>98</v>
      </c>
      <c r="E69" s="35" t="s">
        <v>196</v>
      </c>
      <c r="F69" s="83" t="s">
        <v>197</v>
      </c>
      <c r="G69" s="73">
        <v>43465</v>
      </c>
      <c r="H69" s="35" t="s">
        <v>36</v>
      </c>
      <c r="I69" s="118" t="s">
        <v>198</v>
      </c>
      <c r="J69" s="119" t="s">
        <v>199</v>
      </c>
      <c r="K69" s="121" t="s">
        <v>200</v>
      </c>
      <c r="L69" s="35" t="s">
        <v>51</v>
      </c>
      <c r="M69" s="88">
        <v>1</v>
      </c>
      <c r="N69" s="88">
        <v>0.9</v>
      </c>
      <c r="O69" s="88">
        <v>0.9</v>
      </c>
      <c r="P69" s="88">
        <v>0.9</v>
      </c>
      <c r="Q69" s="88">
        <v>0.9</v>
      </c>
      <c r="R69" s="88">
        <v>0.9</v>
      </c>
      <c r="S69" s="20"/>
      <c r="T69" s="20"/>
      <c r="U69" s="20"/>
      <c r="V69" s="20"/>
      <c r="W69" s="20"/>
      <c r="X69" s="20"/>
      <c r="Y69" s="20"/>
      <c r="Z69" s="20"/>
      <c r="AA69" s="20"/>
      <c r="AB69" s="20"/>
      <c r="AC69" s="20"/>
      <c r="AD69" s="20"/>
      <c r="AE69" s="20"/>
    </row>
    <row r="70" spans="1:31" ht="116.25" customHeight="1" x14ac:dyDescent="0.2">
      <c r="A70" s="35">
        <v>61</v>
      </c>
      <c r="B70" s="43">
        <v>4</v>
      </c>
      <c r="C70" s="43">
        <v>4.5</v>
      </c>
      <c r="D70" s="35" t="s">
        <v>98</v>
      </c>
      <c r="E70" s="35" t="s">
        <v>201</v>
      </c>
      <c r="F70" s="83" t="s">
        <v>202</v>
      </c>
      <c r="G70" s="73">
        <v>43465</v>
      </c>
      <c r="H70" s="35" t="s">
        <v>36</v>
      </c>
      <c r="I70" s="118" t="s">
        <v>203</v>
      </c>
      <c r="J70" s="119" t="s">
        <v>204</v>
      </c>
      <c r="K70" s="121" t="s">
        <v>205</v>
      </c>
      <c r="L70" s="35" t="s">
        <v>51</v>
      </c>
      <c r="M70" s="88">
        <v>1</v>
      </c>
      <c r="N70" s="88">
        <v>0.9</v>
      </c>
      <c r="O70" s="88">
        <v>0.9</v>
      </c>
      <c r="P70" s="88">
        <v>0.9</v>
      </c>
      <c r="Q70" s="88">
        <v>0.9</v>
      </c>
      <c r="R70" s="88">
        <v>0.9</v>
      </c>
      <c r="S70" s="20"/>
      <c r="T70" s="20"/>
      <c r="U70" s="20"/>
      <c r="V70" s="20"/>
      <c r="W70" s="20"/>
      <c r="X70" s="20"/>
      <c r="Y70" s="20"/>
      <c r="Z70" s="20"/>
      <c r="AA70" s="20"/>
      <c r="AB70" s="20"/>
      <c r="AC70" s="20"/>
      <c r="AD70" s="20"/>
      <c r="AE70" s="20"/>
    </row>
    <row r="71" spans="1:31" ht="114.75" customHeight="1" x14ac:dyDescent="0.2">
      <c r="A71" s="35">
        <v>62</v>
      </c>
      <c r="B71" s="43">
        <v>4</v>
      </c>
      <c r="C71" s="43">
        <v>4.5</v>
      </c>
      <c r="D71" s="35" t="s">
        <v>98</v>
      </c>
      <c r="E71" s="35" t="s">
        <v>206</v>
      </c>
      <c r="F71" s="83" t="s">
        <v>207</v>
      </c>
      <c r="G71" s="73">
        <v>43465</v>
      </c>
      <c r="H71" s="35" t="s">
        <v>37</v>
      </c>
      <c r="I71" s="120" t="s">
        <v>208</v>
      </c>
      <c r="J71" s="84" t="s">
        <v>209</v>
      </c>
      <c r="K71" s="121" t="s">
        <v>210</v>
      </c>
      <c r="L71" s="97" t="s">
        <v>211</v>
      </c>
      <c r="M71" s="220">
        <v>7</v>
      </c>
      <c r="N71" s="345">
        <v>5</v>
      </c>
      <c r="O71" s="345">
        <v>5</v>
      </c>
      <c r="P71" s="345">
        <v>5</v>
      </c>
      <c r="Q71" s="345">
        <v>5</v>
      </c>
      <c r="R71" s="345">
        <v>5</v>
      </c>
      <c r="S71" s="20"/>
      <c r="T71" s="20"/>
      <c r="U71" s="20"/>
      <c r="V71" s="20"/>
      <c r="W71" s="20"/>
      <c r="X71" s="20"/>
      <c r="Y71" s="20"/>
      <c r="Z71" s="20"/>
      <c r="AA71" s="20"/>
      <c r="AB71" s="20"/>
      <c r="AC71" s="20"/>
      <c r="AD71" s="20"/>
      <c r="AE71" s="20"/>
    </row>
    <row r="72" spans="1:31" ht="108.75" customHeight="1" x14ac:dyDescent="0.2">
      <c r="A72" s="35">
        <v>63</v>
      </c>
      <c r="B72" s="35">
        <v>4</v>
      </c>
      <c r="C72" s="43">
        <v>4.5</v>
      </c>
      <c r="D72" s="35" t="s">
        <v>98</v>
      </c>
      <c r="E72" s="35" t="s">
        <v>201</v>
      </c>
      <c r="F72" s="83" t="s">
        <v>212</v>
      </c>
      <c r="G72" s="73">
        <v>43465</v>
      </c>
      <c r="H72" s="35" t="s">
        <v>35</v>
      </c>
      <c r="I72" s="118" t="s">
        <v>213</v>
      </c>
      <c r="J72" s="119" t="s">
        <v>214</v>
      </c>
      <c r="K72" s="121" t="s">
        <v>321</v>
      </c>
      <c r="L72" s="35" t="s">
        <v>51</v>
      </c>
      <c r="M72" s="88">
        <v>1</v>
      </c>
      <c r="N72" s="82">
        <v>1</v>
      </c>
      <c r="O72" s="82">
        <v>0</v>
      </c>
      <c r="P72" s="88">
        <v>0.3</v>
      </c>
      <c r="Q72" s="88">
        <v>0.3</v>
      </c>
      <c r="R72" s="88">
        <v>0.4</v>
      </c>
      <c r="S72" s="20"/>
      <c r="T72" s="20"/>
      <c r="U72" s="20"/>
      <c r="V72" s="20"/>
      <c r="W72" s="20"/>
      <c r="X72" s="20"/>
      <c r="Y72" s="20"/>
      <c r="Z72" s="20"/>
      <c r="AA72" s="20"/>
      <c r="AB72" s="20"/>
      <c r="AC72" s="20"/>
      <c r="AD72" s="20"/>
      <c r="AE72" s="20"/>
    </row>
    <row r="73" spans="1:31" ht="85.5" customHeight="1" x14ac:dyDescent="0.2">
      <c r="A73" s="35">
        <v>64</v>
      </c>
      <c r="B73" s="99">
        <v>4</v>
      </c>
      <c r="C73" s="43">
        <v>4.5</v>
      </c>
      <c r="D73" s="35" t="s">
        <v>98</v>
      </c>
      <c r="E73" s="35" t="s">
        <v>201</v>
      </c>
      <c r="F73" s="68" t="s">
        <v>215</v>
      </c>
      <c r="G73" s="346">
        <v>43465</v>
      </c>
      <c r="H73" s="35" t="s">
        <v>35</v>
      </c>
      <c r="I73" s="118" t="s">
        <v>216</v>
      </c>
      <c r="J73" s="119" t="s">
        <v>217</v>
      </c>
      <c r="K73" s="121" t="s">
        <v>218</v>
      </c>
      <c r="L73" s="35" t="s">
        <v>51</v>
      </c>
      <c r="M73" s="88">
        <v>1</v>
      </c>
      <c r="N73" s="121">
        <v>1</v>
      </c>
      <c r="O73" s="88">
        <v>0</v>
      </c>
      <c r="P73" s="88">
        <v>0</v>
      </c>
      <c r="Q73" s="88">
        <v>0</v>
      </c>
      <c r="R73" s="88">
        <v>1</v>
      </c>
      <c r="S73" s="20"/>
      <c r="T73" s="20"/>
      <c r="U73" s="20"/>
      <c r="V73" s="20"/>
      <c r="W73" s="20"/>
      <c r="X73" s="20"/>
      <c r="Y73" s="20"/>
      <c r="Z73" s="20"/>
      <c r="AA73" s="20"/>
      <c r="AB73" s="20"/>
      <c r="AC73" s="20"/>
      <c r="AD73" s="20"/>
      <c r="AE73" s="20"/>
    </row>
    <row r="74" spans="1:31" ht="154.5" customHeight="1" x14ac:dyDescent="0.2">
      <c r="A74" s="35">
        <v>65</v>
      </c>
      <c r="B74" s="91">
        <v>5</v>
      </c>
      <c r="C74" s="67">
        <v>5.0999999999999996</v>
      </c>
      <c r="D74" s="91" t="s">
        <v>409</v>
      </c>
      <c r="E74" s="91" t="s">
        <v>410</v>
      </c>
      <c r="F74" s="86" t="s">
        <v>411</v>
      </c>
      <c r="G74" s="347">
        <v>43465</v>
      </c>
      <c r="H74" s="83" t="s">
        <v>35</v>
      </c>
      <c r="I74" s="266" t="s">
        <v>412</v>
      </c>
      <c r="J74" s="266" t="s">
        <v>413</v>
      </c>
      <c r="K74" s="121" t="s">
        <v>414</v>
      </c>
      <c r="L74" s="292" t="s">
        <v>93</v>
      </c>
      <c r="M74" s="340" t="s">
        <v>248</v>
      </c>
      <c r="N74" s="114">
        <v>0.6</v>
      </c>
      <c r="O74" s="87"/>
      <c r="P74" s="87"/>
      <c r="Q74" s="87"/>
      <c r="R74" s="87">
        <v>0.6</v>
      </c>
      <c r="S74" s="20"/>
      <c r="T74" s="20"/>
      <c r="U74" s="20"/>
      <c r="V74" s="20"/>
      <c r="W74" s="20"/>
      <c r="X74" s="20"/>
      <c r="Y74" s="20"/>
      <c r="Z74" s="20"/>
      <c r="AA74" s="20"/>
      <c r="AB74" s="20"/>
      <c r="AC74" s="20"/>
      <c r="AD74" s="20"/>
      <c r="AE74" s="20"/>
    </row>
    <row r="75" spans="1:31" ht="123.75" customHeight="1" x14ac:dyDescent="0.2">
      <c r="A75" s="35">
        <v>66</v>
      </c>
      <c r="B75" s="91">
        <v>5</v>
      </c>
      <c r="C75" s="67">
        <v>5.0999999999999996</v>
      </c>
      <c r="D75" s="91" t="s">
        <v>409</v>
      </c>
      <c r="E75" s="91" t="s">
        <v>410</v>
      </c>
      <c r="F75" s="348" t="s">
        <v>415</v>
      </c>
      <c r="G75" s="347">
        <v>43465</v>
      </c>
      <c r="H75" s="83" t="s">
        <v>35</v>
      </c>
      <c r="I75" s="266" t="s">
        <v>416</v>
      </c>
      <c r="J75" s="266" t="s">
        <v>417</v>
      </c>
      <c r="K75" s="121" t="s">
        <v>418</v>
      </c>
      <c r="L75" s="292" t="s">
        <v>93</v>
      </c>
      <c r="M75" s="340" t="s">
        <v>248</v>
      </c>
      <c r="N75" s="114">
        <v>1</v>
      </c>
      <c r="O75" s="349" t="s">
        <v>248</v>
      </c>
      <c r="P75" s="87">
        <v>0.3</v>
      </c>
      <c r="Q75" s="87" t="s">
        <v>441</v>
      </c>
      <c r="R75" s="87">
        <v>0.7</v>
      </c>
      <c r="S75" s="20"/>
      <c r="T75" s="20"/>
      <c r="U75" s="20"/>
      <c r="V75" s="20"/>
      <c r="W75" s="20"/>
      <c r="X75" s="20"/>
      <c r="Y75" s="20"/>
      <c r="Z75" s="20"/>
      <c r="AA75" s="20"/>
      <c r="AB75" s="20"/>
      <c r="AC75" s="20"/>
      <c r="AD75" s="20"/>
      <c r="AE75" s="20"/>
    </row>
    <row r="76" spans="1:31" ht="156.75" customHeight="1" x14ac:dyDescent="0.2">
      <c r="A76" s="35">
        <v>67</v>
      </c>
      <c r="B76" s="91">
        <v>5</v>
      </c>
      <c r="C76" s="67" t="s">
        <v>419</v>
      </c>
      <c r="D76" s="91" t="s">
        <v>409</v>
      </c>
      <c r="E76" s="91" t="s">
        <v>410</v>
      </c>
      <c r="F76" s="86" t="s">
        <v>420</v>
      </c>
      <c r="G76" s="347">
        <v>43465</v>
      </c>
      <c r="H76" s="83" t="s">
        <v>35</v>
      </c>
      <c r="I76" s="266" t="s">
        <v>421</v>
      </c>
      <c r="J76" s="266" t="s">
        <v>422</v>
      </c>
      <c r="K76" s="121" t="s">
        <v>423</v>
      </c>
      <c r="L76" s="292" t="s">
        <v>93</v>
      </c>
      <c r="M76" s="114"/>
      <c r="N76" s="114">
        <v>1</v>
      </c>
      <c r="O76" s="87" t="s">
        <v>441</v>
      </c>
      <c r="P76" s="87">
        <v>0.4</v>
      </c>
      <c r="Q76" s="87"/>
      <c r="R76" s="87">
        <v>0.6</v>
      </c>
      <c r="S76" s="20"/>
      <c r="T76" s="20"/>
      <c r="U76" s="20"/>
      <c r="V76" s="20"/>
      <c r="W76" s="20"/>
      <c r="X76" s="20"/>
      <c r="Y76" s="20"/>
      <c r="Z76" s="20"/>
      <c r="AA76" s="20"/>
      <c r="AB76" s="20"/>
      <c r="AC76" s="20"/>
      <c r="AD76" s="20"/>
      <c r="AE76" s="20"/>
    </row>
    <row r="77" spans="1:31" ht="147.75" customHeight="1" x14ac:dyDescent="0.2">
      <c r="A77" s="35">
        <v>68</v>
      </c>
      <c r="B77" s="91">
        <v>5</v>
      </c>
      <c r="C77" s="67" t="s">
        <v>424</v>
      </c>
      <c r="D77" s="91" t="s">
        <v>409</v>
      </c>
      <c r="E77" s="91" t="s">
        <v>410</v>
      </c>
      <c r="F77" s="86" t="s">
        <v>425</v>
      </c>
      <c r="G77" s="347">
        <v>43465</v>
      </c>
      <c r="H77" s="83" t="s">
        <v>35</v>
      </c>
      <c r="I77" s="266" t="s">
        <v>426</v>
      </c>
      <c r="J77" s="266" t="s">
        <v>427</v>
      </c>
      <c r="K77" s="121" t="s">
        <v>428</v>
      </c>
      <c r="L77" s="292" t="s">
        <v>93</v>
      </c>
      <c r="M77" s="340" t="s">
        <v>248</v>
      </c>
      <c r="N77" s="114">
        <v>1</v>
      </c>
      <c r="O77" s="349" t="s">
        <v>441</v>
      </c>
      <c r="P77" s="87">
        <v>0.3</v>
      </c>
      <c r="Q77" s="87"/>
      <c r="R77" s="87">
        <v>0.7</v>
      </c>
      <c r="S77" s="20"/>
      <c r="T77" s="20"/>
      <c r="U77" s="20"/>
      <c r="V77" s="20"/>
      <c r="W77" s="20"/>
      <c r="X77" s="20"/>
      <c r="Y77" s="20"/>
      <c r="Z77" s="20"/>
      <c r="AA77" s="20"/>
      <c r="AB77" s="20"/>
      <c r="AC77" s="20"/>
      <c r="AD77" s="20"/>
      <c r="AE77" s="20"/>
    </row>
    <row r="78" spans="1:31" ht="90.75" customHeight="1" x14ac:dyDescent="0.2">
      <c r="A78" s="35">
        <v>69</v>
      </c>
      <c r="B78" s="91">
        <v>5</v>
      </c>
      <c r="C78" s="67">
        <v>5.0999999999999996</v>
      </c>
      <c r="D78" s="91" t="s">
        <v>409</v>
      </c>
      <c r="E78" s="91" t="s">
        <v>410</v>
      </c>
      <c r="F78" s="86" t="s">
        <v>526</v>
      </c>
      <c r="G78" s="347">
        <v>43465</v>
      </c>
      <c r="H78" s="83" t="s">
        <v>35</v>
      </c>
      <c r="I78" s="266" t="s">
        <v>430</v>
      </c>
      <c r="J78" s="266" t="s">
        <v>431</v>
      </c>
      <c r="K78" s="121" t="s">
        <v>432</v>
      </c>
      <c r="L78" s="292" t="s">
        <v>93</v>
      </c>
      <c r="M78" s="340"/>
      <c r="N78" s="114">
        <v>1</v>
      </c>
      <c r="O78" s="349" t="s">
        <v>248</v>
      </c>
      <c r="P78" s="87" t="s">
        <v>441</v>
      </c>
      <c r="Q78" s="87" t="s">
        <v>441</v>
      </c>
      <c r="R78" s="87">
        <v>1</v>
      </c>
      <c r="S78" s="20"/>
      <c r="T78" s="20"/>
      <c r="U78" s="20"/>
      <c r="V78" s="20"/>
      <c r="W78" s="20"/>
      <c r="X78" s="20"/>
      <c r="Y78" s="20"/>
      <c r="Z78" s="20"/>
      <c r="AA78" s="20"/>
      <c r="AB78" s="20"/>
      <c r="AC78" s="20"/>
      <c r="AD78" s="20"/>
      <c r="AE78" s="20"/>
    </row>
    <row r="79" spans="1:31" ht="85.5" customHeight="1" x14ac:dyDescent="0.2">
      <c r="A79" s="35">
        <v>70</v>
      </c>
      <c r="B79" s="91">
        <v>5</v>
      </c>
      <c r="C79" s="67">
        <v>5.0999999999999996</v>
      </c>
      <c r="D79" s="91" t="s">
        <v>409</v>
      </c>
      <c r="E79" s="91" t="s">
        <v>410</v>
      </c>
      <c r="F79" s="86" t="s">
        <v>433</v>
      </c>
      <c r="G79" s="347">
        <v>43465</v>
      </c>
      <c r="H79" s="83" t="s">
        <v>35</v>
      </c>
      <c r="I79" s="266" t="s">
        <v>434</v>
      </c>
      <c r="J79" s="266" t="s">
        <v>435</v>
      </c>
      <c r="K79" s="121" t="s">
        <v>436</v>
      </c>
      <c r="L79" s="292" t="s">
        <v>93</v>
      </c>
      <c r="M79" s="340"/>
      <c r="N79" s="114">
        <v>1</v>
      </c>
      <c r="O79" s="349" t="s">
        <v>248</v>
      </c>
      <c r="P79" s="87" t="s">
        <v>441</v>
      </c>
      <c r="Q79" s="87" t="s">
        <v>441</v>
      </c>
      <c r="R79" s="87">
        <v>1</v>
      </c>
      <c r="T79" s="20"/>
      <c r="U79" s="20"/>
      <c r="V79" s="20"/>
      <c r="W79" s="20"/>
      <c r="X79" s="20"/>
      <c r="Y79" s="20"/>
      <c r="Z79" s="20"/>
      <c r="AA79" s="20"/>
      <c r="AB79" s="20"/>
      <c r="AC79" s="20"/>
      <c r="AD79" s="20"/>
      <c r="AE79" s="20"/>
    </row>
    <row r="80" spans="1:31" ht="168" customHeight="1" x14ac:dyDescent="0.2">
      <c r="A80" s="35">
        <v>71</v>
      </c>
      <c r="B80" s="91">
        <v>5</v>
      </c>
      <c r="C80" s="67">
        <v>5.0999999999999996</v>
      </c>
      <c r="D80" s="91" t="s">
        <v>409</v>
      </c>
      <c r="E80" s="91" t="s">
        <v>410</v>
      </c>
      <c r="F80" s="86" t="s">
        <v>437</v>
      </c>
      <c r="G80" s="347">
        <v>43465</v>
      </c>
      <c r="H80" s="83" t="s">
        <v>37</v>
      </c>
      <c r="I80" s="266" t="s">
        <v>527</v>
      </c>
      <c r="J80" s="266" t="s">
        <v>439</v>
      </c>
      <c r="K80" s="121" t="s">
        <v>440</v>
      </c>
      <c r="L80" s="292" t="s">
        <v>93</v>
      </c>
      <c r="M80" s="206" t="s">
        <v>57</v>
      </c>
      <c r="N80" s="114">
        <v>0.8</v>
      </c>
      <c r="O80" s="87">
        <v>0.8</v>
      </c>
      <c r="P80" s="87">
        <v>0.8</v>
      </c>
      <c r="Q80" s="87">
        <v>0.8</v>
      </c>
      <c r="R80" s="87">
        <v>0.8</v>
      </c>
      <c r="T80" s="20"/>
      <c r="U80" s="20"/>
      <c r="V80" s="20"/>
      <c r="W80" s="20"/>
      <c r="X80" s="20"/>
      <c r="Y80" s="20"/>
      <c r="Z80" s="20"/>
      <c r="AA80" s="20"/>
      <c r="AB80" s="20"/>
      <c r="AC80" s="20"/>
      <c r="AD80" s="20"/>
      <c r="AE80" s="20"/>
    </row>
    <row r="81" spans="1:31" ht="90" customHeight="1" x14ac:dyDescent="0.2">
      <c r="A81" s="35">
        <v>72</v>
      </c>
      <c r="B81" s="67">
        <v>3</v>
      </c>
      <c r="C81" s="67">
        <v>3.2</v>
      </c>
      <c r="D81" s="67" t="s">
        <v>293</v>
      </c>
      <c r="E81" s="67" t="s">
        <v>201</v>
      </c>
      <c r="F81" s="85" t="s">
        <v>294</v>
      </c>
      <c r="G81" s="93">
        <v>43465</v>
      </c>
      <c r="H81" s="91" t="s">
        <v>35</v>
      </c>
      <c r="I81" s="86" t="s">
        <v>295</v>
      </c>
      <c r="J81" s="85" t="s">
        <v>296</v>
      </c>
      <c r="K81" s="121" t="s">
        <v>297</v>
      </c>
      <c r="L81" s="85" t="s">
        <v>298</v>
      </c>
      <c r="M81" s="226">
        <v>0.95</v>
      </c>
      <c r="N81" s="88">
        <v>0.96</v>
      </c>
      <c r="O81" s="88"/>
      <c r="P81" s="284">
        <v>0.34</v>
      </c>
      <c r="Q81" s="284">
        <v>0.33</v>
      </c>
      <c r="R81" s="284">
        <v>0.33</v>
      </c>
      <c r="T81" s="20"/>
      <c r="U81" s="20"/>
      <c r="V81" s="20"/>
      <c r="W81" s="20"/>
      <c r="X81" s="20"/>
      <c r="Y81" s="20"/>
      <c r="Z81" s="20"/>
      <c r="AA81" s="20"/>
      <c r="AB81" s="20"/>
      <c r="AC81" s="20"/>
      <c r="AD81" s="20"/>
      <c r="AE81" s="20"/>
    </row>
    <row r="82" spans="1:31" ht="135" customHeight="1" x14ac:dyDescent="0.2">
      <c r="A82" s="35">
        <v>73</v>
      </c>
      <c r="B82" s="67">
        <v>3</v>
      </c>
      <c r="C82" s="67">
        <v>3.2</v>
      </c>
      <c r="D82" s="67" t="s">
        <v>293</v>
      </c>
      <c r="E82" s="67" t="s">
        <v>201</v>
      </c>
      <c r="F82" s="86" t="s">
        <v>299</v>
      </c>
      <c r="G82" s="93">
        <v>43465</v>
      </c>
      <c r="H82" s="91" t="s">
        <v>36</v>
      </c>
      <c r="I82" s="86" t="s">
        <v>300</v>
      </c>
      <c r="J82" s="85" t="s">
        <v>301</v>
      </c>
      <c r="K82" s="121" t="s">
        <v>302</v>
      </c>
      <c r="L82" s="85" t="s">
        <v>298</v>
      </c>
      <c r="M82" s="226">
        <v>1</v>
      </c>
      <c r="N82" s="88">
        <v>0.95</v>
      </c>
      <c r="O82" s="88">
        <v>0.95</v>
      </c>
      <c r="P82" s="88">
        <v>0.95</v>
      </c>
      <c r="Q82" s="88">
        <v>0.95</v>
      </c>
      <c r="R82" s="88">
        <v>0.95</v>
      </c>
      <c r="T82" s="20"/>
      <c r="U82" s="20"/>
      <c r="V82" s="20"/>
      <c r="W82" s="20"/>
      <c r="X82" s="20"/>
      <c r="Y82" s="20"/>
      <c r="Z82" s="20"/>
      <c r="AA82" s="20"/>
      <c r="AB82" s="20"/>
      <c r="AC82" s="20"/>
      <c r="AD82" s="20"/>
      <c r="AE82" s="20"/>
    </row>
    <row r="83" spans="1:31" ht="91.5" customHeight="1" x14ac:dyDescent="0.2">
      <c r="A83" s="35">
        <v>74</v>
      </c>
      <c r="B83" s="67">
        <v>3</v>
      </c>
      <c r="C83" s="67">
        <v>3.2</v>
      </c>
      <c r="D83" s="67" t="s">
        <v>293</v>
      </c>
      <c r="E83" s="67" t="s">
        <v>201</v>
      </c>
      <c r="F83" s="86" t="s">
        <v>303</v>
      </c>
      <c r="G83" s="93">
        <v>43465</v>
      </c>
      <c r="H83" s="91" t="s">
        <v>35</v>
      </c>
      <c r="I83" s="86" t="s">
        <v>304</v>
      </c>
      <c r="J83" s="85" t="s">
        <v>305</v>
      </c>
      <c r="K83" s="121" t="s">
        <v>306</v>
      </c>
      <c r="L83" s="85" t="s">
        <v>298</v>
      </c>
      <c r="M83" s="226"/>
      <c r="N83" s="88">
        <v>1</v>
      </c>
      <c r="O83" s="88">
        <v>0.25</v>
      </c>
      <c r="P83" s="284">
        <v>0.25</v>
      </c>
      <c r="Q83" s="284">
        <v>0.25</v>
      </c>
      <c r="R83" s="284">
        <v>0.25</v>
      </c>
      <c r="T83" s="20"/>
      <c r="U83" s="20"/>
      <c r="V83" s="20"/>
      <c r="W83" s="20"/>
      <c r="X83" s="20"/>
      <c r="Y83" s="20"/>
      <c r="Z83" s="20"/>
      <c r="AA83" s="20"/>
      <c r="AB83" s="20"/>
      <c r="AC83" s="20"/>
      <c r="AD83" s="20"/>
      <c r="AE83" s="20"/>
    </row>
    <row r="84" spans="1:31" ht="157.5" customHeight="1" x14ac:dyDescent="0.2">
      <c r="A84" s="35">
        <v>75</v>
      </c>
      <c r="B84" s="67">
        <v>3</v>
      </c>
      <c r="C84" s="67">
        <v>3.2</v>
      </c>
      <c r="D84" s="67" t="s">
        <v>293</v>
      </c>
      <c r="E84" s="67" t="s">
        <v>201</v>
      </c>
      <c r="F84" s="85" t="s">
        <v>307</v>
      </c>
      <c r="G84" s="93">
        <v>43465</v>
      </c>
      <c r="H84" s="91" t="s">
        <v>35</v>
      </c>
      <c r="I84" s="86" t="s">
        <v>308</v>
      </c>
      <c r="J84" s="85" t="s">
        <v>309</v>
      </c>
      <c r="K84" s="121" t="s">
        <v>310</v>
      </c>
      <c r="L84" s="85" t="s">
        <v>298</v>
      </c>
      <c r="M84" s="227">
        <v>0.9869</v>
      </c>
      <c r="N84" s="88">
        <v>1</v>
      </c>
      <c r="O84" s="341" t="s">
        <v>55</v>
      </c>
      <c r="P84" s="350" t="s">
        <v>55</v>
      </c>
      <c r="Q84" s="350" t="s">
        <v>55</v>
      </c>
      <c r="R84" s="284">
        <v>1</v>
      </c>
      <c r="T84" s="20"/>
      <c r="U84" s="20"/>
      <c r="V84" s="20"/>
      <c r="W84" s="20"/>
      <c r="X84" s="20"/>
      <c r="Y84" s="20"/>
      <c r="Z84" s="20"/>
      <c r="AA84" s="20"/>
      <c r="AB84" s="20"/>
      <c r="AC84" s="20"/>
      <c r="AD84" s="20"/>
      <c r="AE84" s="20"/>
    </row>
    <row r="85" spans="1:31" ht="123.75" customHeight="1" x14ac:dyDescent="0.2">
      <c r="A85" s="35">
        <v>76</v>
      </c>
      <c r="B85" s="67">
        <v>3</v>
      </c>
      <c r="C85" s="67">
        <v>3.2</v>
      </c>
      <c r="D85" s="67" t="s">
        <v>293</v>
      </c>
      <c r="E85" s="67" t="s">
        <v>201</v>
      </c>
      <c r="F85" s="85" t="s">
        <v>311</v>
      </c>
      <c r="G85" s="93">
        <v>43465</v>
      </c>
      <c r="H85" s="91" t="s">
        <v>35</v>
      </c>
      <c r="I85" s="86" t="s">
        <v>312</v>
      </c>
      <c r="J85" s="85" t="s">
        <v>313</v>
      </c>
      <c r="K85" s="121" t="s">
        <v>314</v>
      </c>
      <c r="L85" s="85" t="s">
        <v>298</v>
      </c>
      <c r="M85" s="227"/>
      <c r="N85" s="88">
        <v>1</v>
      </c>
      <c r="O85" s="341" t="s">
        <v>55</v>
      </c>
      <c r="P85" s="351">
        <v>0.5</v>
      </c>
      <c r="Q85" s="350" t="s">
        <v>55</v>
      </c>
      <c r="R85" s="284">
        <v>0.5</v>
      </c>
      <c r="T85" s="20"/>
      <c r="U85" s="20"/>
      <c r="V85" s="20"/>
      <c r="W85" s="20"/>
      <c r="X85" s="20"/>
      <c r="Y85" s="20"/>
      <c r="Z85" s="20"/>
      <c r="AA85" s="20"/>
      <c r="AB85" s="20"/>
      <c r="AC85" s="20"/>
      <c r="AD85" s="20"/>
      <c r="AE85" s="20"/>
    </row>
    <row r="86" spans="1:31" ht="109.5" customHeight="1" x14ac:dyDescent="0.2">
      <c r="A86" s="35">
        <v>77</v>
      </c>
      <c r="B86" s="67">
        <v>3</v>
      </c>
      <c r="C86" s="67">
        <v>3.1</v>
      </c>
      <c r="D86" s="67" t="s">
        <v>100</v>
      </c>
      <c r="E86" s="67" t="s">
        <v>101</v>
      </c>
      <c r="F86" s="85" t="s">
        <v>102</v>
      </c>
      <c r="G86" s="93">
        <v>43465</v>
      </c>
      <c r="H86" s="67" t="s">
        <v>35</v>
      </c>
      <c r="I86" s="85" t="s">
        <v>107</v>
      </c>
      <c r="J86" s="85" t="s">
        <v>110</v>
      </c>
      <c r="K86" s="121" t="s">
        <v>115</v>
      </c>
      <c r="L86" s="67" t="s">
        <v>51</v>
      </c>
      <c r="M86" s="87">
        <v>1</v>
      </c>
      <c r="N86" s="88">
        <v>0.98</v>
      </c>
      <c r="O86" s="87">
        <v>0.25</v>
      </c>
      <c r="P86" s="87">
        <v>0.28000000000000003</v>
      </c>
      <c r="Q86" s="87">
        <v>0.23</v>
      </c>
      <c r="R86" s="87">
        <v>0.22</v>
      </c>
      <c r="S86" s="75">
        <f>SUM(O86:R86)</f>
        <v>0.98</v>
      </c>
      <c r="T86" s="20"/>
      <c r="U86" s="20"/>
      <c r="V86" s="20"/>
      <c r="W86" s="20"/>
      <c r="X86" s="20"/>
      <c r="Y86" s="20"/>
      <c r="Z86" s="20"/>
      <c r="AA86" s="20"/>
      <c r="AB86" s="20"/>
      <c r="AC86" s="20"/>
      <c r="AD86" s="20"/>
      <c r="AE86" s="20"/>
    </row>
    <row r="87" spans="1:31" ht="195.75" customHeight="1" x14ac:dyDescent="0.2">
      <c r="A87" s="35">
        <v>78</v>
      </c>
      <c r="B87" s="67">
        <v>3</v>
      </c>
      <c r="C87" s="67">
        <v>3.1</v>
      </c>
      <c r="D87" s="67" t="s">
        <v>100</v>
      </c>
      <c r="E87" s="67" t="s">
        <v>101</v>
      </c>
      <c r="F87" s="85" t="s">
        <v>103</v>
      </c>
      <c r="G87" s="93">
        <v>43465</v>
      </c>
      <c r="H87" s="67" t="s">
        <v>35</v>
      </c>
      <c r="I87" s="85" t="s">
        <v>108</v>
      </c>
      <c r="J87" s="85" t="s">
        <v>111</v>
      </c>
      <c r="K87" s="121" t="s">
        <v>116</v>
      </c>
      <c r="L87" s="67" t="s">
        <v>51</v>
      </c>
      <c r="M87" s="87">
        <v>1</v>
      </c>
      <c r="N87" s="88">
        <v>1</v>
      </c>
      <c r="O87" s="87">
        <v>0</v>
      </c>
      <c r="P87" s="87">
        <v>0.33</v>
      </c>
      <c r="Q87" s="87">
        <v>0.34</v>
      </c>
      <c r="R87" s="87">
        <v>0.33</v>
      </c>
      <c r="S87" s="75">
        <f>SUM(O87:R87)</f>
        <v>1</v>
      </c>
      <c r="T87" s="20"/>
      <c r="U87" s="20"/>
      <c r="V87" s="20"/>
      <c r="W87" s="20"/>
      <c r="X87" s="20"/>
      <c r="Y87" s="20"/>
      <c r="Z87" s="20"/>
      <c r="AA87" s="20"/>
      <c r="AB87" s="20"/>
      <c r="AC87" s="20"/>
      <c r="AD87" s="20"/>
      <c r="AE87" s="20"/>
    </row>
    <row r="88" spans="1:31" ht="198.75" customHeight="1" x14ac:dyDescent="0.2">
      <c r="A88" s="35">
        <v>79</v>
      </c>
      <c r="B88" s="67">
        <v>3</v>
      </c>
      <c r="C88" s="67">
        <v>3.1</v>
      </c>
      <c r="D88" s="67" t="s">
        <v>100</v>
      </c>
      <c r="E88" s="67" t="s">
        <v>101</v>
      </c>
      <c r="F88" s="85" t="s">
        <v>104</v>
      </c>
      <c r="G88" s="93">
        <v>43465</v>
      </c>
      <c r="H88" s="67" t="s">
        <v>35</v>
      </c>
      <c r="I88" s="85" t="s">
        <v>315</v>
      </c>
      <c r="J88" s="85" t="s">
        <v>112</v>
      </c>
      <c r="K88" s="121" t="s">
        <v>117</v>
      </c>
      <c r="L88" s="67" t="s">
        <v>51</v>
      </c>
      <c r="M88" s="87">
        <v>1</v>
      </c>
      <c r="N88" s="88">
        <v>1</v>
      </c>
      <c r="O88" s="87">
        <v>0.23</v>
      </c>
      <c r="P88" s="87">
        <v>0.27</v>
      </c>
      <c r="Q88" s="87">
        <v>0.24</v>
      </c>
      <c r="R88" s="87">
        <v>0.26</v>
      </c>
      <c r="S88" s="75">
        <f>SUM(O88:R88)</f>
        <v>1</v>
      </c>
      <c r="T88" s="20"/>
      <c r="U88" s="20"/>
      <c r="V88" s="20"/>
      <c r="W88" s="20"/>
      <c r="X88" s="20"/>
      <c r="Y88" s="20"/>
      <c r="Z88" s="20"/>
      <c r="AA88" s="20"/>
      <c r="AB88" s="20"/>
      <c r="AC88" s="20"/>
      <c r="AD88" s="20"/>
      <c r="AE88" s="20"/>
    </row>
    <row r="89" spans="1:31" ht="193.5" customHeight="1" x14ac:dyDescent="0.2">
      <c r="A89" s="35">
        <v>80</v>
      </c>
      <c r="B89" s="67">
        <v>3</v>
      </c>
      <c r="C89" s="67">
        <v>3.1</v>
      </c>
      <c r="D89" s="67" t="s">
        <v>100</v>
      </c>
      <c r="E89" s="67" t="s">
        <v>101</v>
      </c>
      <c r="F89" s="85" t="s">
        <v>105</v>
      </c>
      <c r="G89" s="93">
        <v>43465</v>
      </c>
      <c r="H89" s="67" t="s">
        <v>35</v>
      </c>
      <c r="I89" s="85" t="s">
        <v>316</v>
      </c>
      <c r="J89" s="85" t="s">
        <v>113</v>
      </c>
      <c r="K89" s="121" t="s">
        <v>118</v>
      </c>
      <c r="L89" s="67" t="s">
        <v>51</v>
      </c>
      <c r="M89" s="87">
        <v>1</v>
      </c>
      <c r="N89" s="88">
        <v>1</v>
      </c>
      <c r="O89" s="87">
        <v>0</v>
      </c>
      <c r="P89" s="87">
        <v>0.33</v>
      </c>
      <c r="Q89" s="87">
        <v>0.34</v>
      </c>
      <c r="R89" s="87">
        <v>0.33</v>
      </c>
      <c r="S89" s="75">
        <f>SUM(O89:R89)</f>
        <v>1</v>
      </c>
      <c r="T89" s="20"/>
      <c r="U89" s="20"/>
      <c r="V89" s="20"/>
      <c r="W89" s="20"/>
      <c r="X89" s="20"/>
      <c r="Y89" s="20"/>
      <c r="Z89" s="20"/>
      <c r="AA89" s="20"/>
      <c r="AB89" s="20"/>
      <c r="AC89" s="20"/>
      <c r="AD89" s="20"/>
      <c r="AE89" s="20"/>
    </row>
    <row r="90" spans="1:31" ht="129.75" customHeight="1" x14ac:dyDescent="0.2">
      <c r="A90" s="35">
        <v>81</v>
      </c>
      <c r="B90" s="67">
        <v>3</v>
      </c>
      <c r="C90" s="67">
        <v>3.1</v>
      </c>
      <c r="D90" s="67" t="s">
        <v>100</v>
      </c>
      <c r="E90" s="67" t="s">
        <v>101</v>
      </c>
      <c r="F90" s="85" t="s">
        <v>106</v>
      </c>
      <c r="G90" s="93">
        <v>43465</v>
      </c>
      <c r="H90" s="67" t="s">
        <v>35</v>
      </c>
      <c r="I90" s="85" t="s">
        <v>109</v>
      </c>
      <c r="J90" s="85" t="s">
        <v>114</v>
      </c>
      <c r="K90" s="121" t="s">
        <v>119</v>
      </c>
      <c r="L90" s="67" t="s">
        <v>51</v>
      </c>
      <c r="M90" s="87">
        <v>1</v>
      </c>
      <c r="N90" s="88">
        <v>1</v>
      </c>
      <c r="O90" s="87">
        <v>0.34</v>
      </c>
      <c r="P90" s="87">
        <v>0.17</v>
      </c>
      <c r="Q90" s="87">
        <v>0.26</v>
      </c>
      <c r="R90" s="87">
        <v>0.23</v>
      </c>
      <c r="S90" s="75">
        <f>SUM(O90:R90)</f>
        <v>1</v>
      </c>
      <c r="T90" s="20"/>
      <c r="U90" s="20"/>
      <c r="V90" s="20"/>
      <c r="W90" s="20"/>
      <c r="X90" s="20"/>
      <c r="Y90" s="20"/>
      <c r="Z90" s="20"/>
      <c r="AA90" s="20"/>
      <c r="AB90" s="20"/>
      <c r="AC90" s="20"/>
      <c r="AD90" s="20"/>
      <c r="AE90" s="20"/>
    </row>
    <row r="91" spans="1:31" ht="85.5" customHeight="1" x14ac:dyDescent="0.2">
      <c r="I91" s="20"/>
      <c r="N91" s="20"/>
    </row>
    <row r="92" spans="1:31" ht="85.5" customHeight="1" x14ac:dyDescent="0.2">
      <c r="I92" s="20"/>
      <c r="N92" s="20"/>
    </row>
  </sheetData>
  <sheetProtection formatCells="0" formatColumns="0" formatRows="0" sort="0" autoFilter="0" pivotTables="0"/>
  <mergeCells count="24">
    <mergeCell ref="Y8:AA8"/>
    <mergeCell ref="A1:C3"/>
    <mergeCell ref="B7:C7"/>
    <mergeCell ref="A5:L5"/>
    <mergeCell ref="A4:L4"/>
    <mergeCell ref="D7:G7"/>
    <mergeCell ref="O8:R8"/>
    <mergeCell ref="N1:R1"/>
    <mergeCell ref="N2:R2"/>
    <mergeCell ref="N3:R3"/>
    <mergeCell ref="H7:L7"/>
    <mergeCell ref="A6:R6"/>
    <mergeCell ref="D1:M3"/>
    <mergeCell ref="M7:R7"/>
    <mergeCell ref="AI8:AK8"/>
    <mergeCell ref="S6:AG6"/>
    <mergeCell ref="AF7:AG7"/>
    <mergeCell ref="AG8:AG9"/>
    <mergeCell ref="S7:AE7"/>
    <mergeCell ref="AE8:AE9"/>
    <mergeCell ref="AF8:AF9"/>
    <mergeCell ref="V8:X8"/>
    <mergeCell ref="AB8:AD8"/>
    <mergeCell ref="S8:U8"/>
  </mergeCells>
  <phoneticPr fontId="0" type="noConversion"/>
  <conditionalFormatting sqref="AI9 AK9">
    <cfRule type="cellIs" dxfId="29" priority="22" stopIfTrue="1" operator="equal">
      <formula>"MINIMO"</formula>
    </cfRule>
    <cfRule type="cellIs" dxfId="28" priority="23" stopIfTrue="1" operator="equal">
      <formula>"ACEPTABLE"</formula>
    </cfRule>
    <cfRule type="cellIs" dxfId="27" priority="24" stopIfTrue="1" operator="equal">
      <formula>"SATISFACTORIO"</formula>
    </cfRule>
  </conditionalFormatting>
  <conditionalFormatting sqref="I68">
    <cfRule type="cellIs" dxfId="26" priority="13" stopIfTrue="1" operator="equal">
      <formula>#REF!</formula>
    </cfRule>
    <cfRule type="cellIs" dxfId="25" priority="14" stopIfTrue="1" operator="equal">
      <formula>#REF!</formula>
    </cfRule>
    <cfRule type="cellIs" dxfId="24" priority="15" stopIfTrue="1" operator="equal">
      <formula>#REF!</formula>
    </cfRule>
  </conditionalFormatting>
  <conditionalFormatting sqref="I71:J71">
    <cfRule type="cellIs" dxfId="23" priority="10" stopIfTrue="1" operator="equal">
      <formula>#REF!</formula>
    </cfRule>
    <cfRule type="cellIs" dxfId="22" priority="11" stopIfTrue="1" operator="equal">
      <formula>#REF!</formula>
    </cfRule>
    <cfRule type="cellIs" dxfId="21" priority="12" stopIfTrue="1" operator="equal">
      <formula>#REF!</formula>
    </cfRule>
  </conditionalFormatting>
  <conditionalFormatting sqref="I24:J24">
    <cfRule type="cellIs" dxfId="20" priority="1" stopIfTrue="1" operator="equal">
      <formula>#REF!</formula>
    </cfRule>
    <cfRule type="cellIs" dxfId="19" priority="2" stopIfTrue="1" operator="equal">
      <formula>#REF!</formula>
    </cfRule>
    <cfRule type="cellIs" dxfId="18" priority="3" stopIfTrue="1" operator="equal">
      <formula>#REF!</formula>
    </cfRule>
  </conditionalFormatting>
  <conditionalFormatting sqref="K24">
    <cfRule type="cellIs" dxfId="17" priority="4" stopIfTrue="1" operator="equal">
      <formula>#REF!</formula>
    </cfRule>
    <cfRule type="cellIs" dxfId="16" priority="5" stopIfTrue="1" operator="equal">
      <formula>#REF!</formula>
    </cfRule>
    <cfRule type="cellIs" dxfId="15" priority="6" stopIfTrue="1" operator="equal">
      <formula>#REF!</formula>
    </cfRule>
  </conditionalFormatting>
  <dataValidations disablePrompts="1" count="2">
    <dataValidation type="list" allowBlank="1" showInputMessage="1" showErrorMessage="1" sqref="H10:H24 H80:H90 H52:H73 H30:H45">
      <formula1>$AI$4:$AI$6</formula1>
    </dataValidation>
    <dataValidation type="list" allowBlank="1" showInputMessage="1" showErrorMessage="1" sqref="H46:H51">
      <formula1>$AH$4:$AH$6</formula1>
    </dataValidation>
  </dataValidations>
  <printOptions horizontalCentered="1" verticalCentered="1"/>
  <pageMargins left="0.23622047244094491" right="0.15748031496062992" top="0.55118110236220474" bottom="0.39370078740157483" header="0" footer="0"/>
  <pageSetup scale="55" orientation="landscape" horizontalDpi="4294967295" verticalDpi="4294967295" r:id="rId1"/>
  <headerFooter alignWithMargins="0"/>
  <rowBreaks count="2" manualBreakCount="2">
    <brk id="83" max="17" man="1"/>
    <brk id="88" max="16383" man="1"/>
  </rowBreaks>
  <colBreaks count="1" manualBreakCount="1">
    <brk id="18" max="12"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workbookViewId="0">
      <selection activeCell="B29" sqref="B29"/>
    </sheetView>
  </sheetViews>
  <sheetFormatPr baseColWidth="10" defaultRowHeight="12.75" x14ac:dyDescent="0.2"/>
  <cols>
    <col min="2" max="2" width="36.7109375" customWidth="1"/>
    <col min="3" max="3" width="19.140625" customWidth="1"/>
    <col min="4" max="4" width="23.28515625" customWidth="1"/>
    <col min="5" max="5" width="17.28515625" customWidth="1"/>
  </cols>
  <sheetData>
    <row r="1" spans="2:5" ht="13.5" thickBot="1" x14ac:dyDescent="0.25"/>
    <row r="2" spans="2:5" ht="15.75" x14ac:dyDescent="0.25">
      <c r="B2" s="395" t="s">
        <v>449</v>
      </c>
      <c r="C2" s="396"/>
      <c r="D2" s="396"/>
      <c r="E2" s="397"/>
    </row>
    <row r="3" spans="2:5" ht="25.5" x14ac:dyDescent="0.2">
      <c r="B3" s="244" t="s">
        <v>453</v>
      </c>
      <c r="C3" s="153">
        <v>2017</v>
      </c>
      <c r="D3" s="153">
        <v>2018</v>
      </c>
      <c r="E3" s="235" t="s">
        <v>444</v>
      </c>
    </row>
    <row r="4" spans="2:5" x14ac:dyDescent="0.2">
      <c r="B4" s="302" t="s">
        <v>450</v>
      </c>
      <c r="C4" s="248">
        <v>55</v>
      </c>
      <c r="D4" s="248">
        <v>58</v>
      </c>
      <c r="E4" s="249">
        <f>+D4-C4</f>
        <v>3</v>
      </c>
    </row>
    <row r="5" spans="2:5" x14ac:dyDescent="0.2">
      <c r="B5" s="302" t="s">
        <v>451</v>
      </c>
      <c r="C5" s="248">
        <v>6</v>
      </c>
      <c r="D5" s="248">
        <v>6</v>
      </c>
      <c r="E5" s="249">
        <f>+D5-C5</f>
        <v>0</v>
      </c>
    </row>
    <row r="6" spans="2:5" x14ac:dyDescent="0.2">
      <c r="B6" s="302" t="s">
        <v>452</v>
      </c>
      <c r="C6" s="248">
        <v>14</v>
      </c>
      <c r="D6" s="248">
        <v>18</v>
      </c>
      <c r="E6" s="249">
        <f>+D6-C6</f>
        <v>4</v>
      </c>
    </row>
    <row r="7" spans="2:5" ht="13.5" thickBot="1" x14ac:dyDescent="0.25">
      <c r="B7" s="303" t="s">
        <v>445</v>
      </c>
      <c r="C7" s="250">
        <f>SUM(C4:C6)</f>
        <v>75</v>
      </c>
      <c r="D7" s="250">
        <f>SUM(D4:D6)</f>
        <v>82</v>
      </c>
      <c r="E7" s="251">
        <f>SUM(E4:E6)</f>
        <v>7</v>
      </c>
    </row>
    <row r="10" spans="2:5" ht="13.5" thickBot="1" x14ac:dyDescent="0.25"/>
    <row r="11" spans="2:5" ht="15.75" x14ac:dyDescent="0.25">
      <c r="B11" s="395" t="s">
        <v>455</v>
      </c>
      <c r="C11" s="396"/>
      <c r="D11" s="396"/>
      <c r="E11" s="397"/>
    </row>
    <row r="12" spans="2:5" ht="25.5" x14ac:dyDescent="0.2">
      <c r="B12" s="244" t="s">
        <v>454</v>
      </c>
      <c r="C12" s="153">
        <v>2017</v>
      </c>
      <c r="D12" s="153">
        <v>2018</v>
      </c>
      <c r="E12" s="235" t="s">
        <v>444</v>
      </c>
    </row>
    <row r="13" spans="2:5" x14ac:dyDescent="0.2">
      <c r="B13" s="302">
        <v>1</v>
      </c>
      <c r="C13" s="248">
        <v>26</v>
      </c>
      <c r="D13" s="248">
        <v>28</v>
      </c>
      <c r="E13" s="249">
        <f>+D13-C13</f>
        <v>2</v>
      </c>
    </row>
    <row r="14" spans="2:5" x14ac:dyDescent="0.2">
      <c r="B14" s="302">
        <v>2</v>
      </c>
      <c r="C14" s="248">
        <v>11</v>
      </c>
      <c r="D14" s="248">
        <v>11</v>
      </c>
      <c r="E14" s="249">
        <f>+D14-C14</f>
        <v>0</v>
      </c>
    </row>
    <row r="15" spans="2:5" x14ac:dyDescent="0.2">
      <c r="B15" s="302">
        <v>3</v>
      </c>
      <c r="C15" s="248">
        <v>14</v>
      </c>
      <c r="D15" s="248">
        <v>15</v>
      </c>
      <c r="E15" s="249">
        <f>+D15-C15</f>
        <v>1</v>
      </c>
    </row>
    <row r="16" spans="2:5" x14ac:dyDescent="0.2">
      <c r="B16" s="302">
        <v>4</v>
      </c>
      <c r="C16" s="248">
        <v>18</v>
      </c>
      <c r="D16" s="248">
        <v>21</v>
      </c>
      <c r="E16" s="249">
        <f>+D16-C16</f>
        <v>3</v>
      </c>
    </row>
    <row r="17" spans="2:5" x14ac:dyDescent="0.2">
      <c r="B17" s="302">
        <v>5</v>
      </c>
      <c r="C17" s="248">
        <v>6</v>
      </c>
      <c r="D17" s="248">
        <v>7</v>
      </c>
      <c r="E17" s="249">
        <f>+D17-C17</f>
        <v>1</v>
      </c>
    </row>
    <row r="18" spans="2:5" ht="13.5" thickBot="1" x14ac:dyDescent="0.25">
      <c r="B18" s="303" t="s">
        <v>445</v>
      </c>
      <c r="C18" s="250">
        <f>SUM(C13:C17)</f>
        <v>75</v>
      </c>
      <c r="D18" s="250">
        <f>SUM(D13:D17)</f>
        <v>82</v>
      </c>
      <c r="E18" s="251">
        <f>SUM(E13:E17)</f>
        <v>7</v>
      </c>
    </row>
  </sheetData>
  <mergeCells count="2">
    <mergeCell ref="B2:E2"/>
    <mergeCell ref="B11:E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workbookViewId="0">
      <selection activeCell="D14" sqref="D14"/>
    </sheetView>
  </sheetViews>
  <sheetFormatPr baseColWidth="10" defaultRowHeight="12.75" x14ac:dyDescent="0.2"/>
  <cols>
    <col min="2" max="2" width="40" customWidth="1"/>
    <col min="3" max="3" width="18.28515625" bestFit="1" customWidth="1"/>
    <col min="4" max="4" width="18.85546875" bestFit="1" customWidth="1"/>
  </cols>
  <sheetData>
    <row r="1" spans="2:5" ht="15.75" x14ac:dyDescent="0.25">
      <c r="B1" s="395" t="s">
        <v>448</v>
      </c>
      <c r="C1" s="396"/>
      <c r="D1" s="396"/>
      <c r="E1" s="397"/>
    </row>
    <row r="2" spans="2:5" ht="25.5" x14ac:dyDescent="0.2">
      <c r="B2" s="156" t="s">
        <v>403</v>
      </c>
      <c r="C2" s="153" t="s">
        <v>446</v>
      </c>
      <c r="D2" s="153" t="s">
        <v>447</v>
      </c>
      <c r="E2" s="235" t="s">
        <v>444</v>
      </c>
    </row>
    <row r="3" spans="2:5" x14ac:dyDescent="0.2">
      <c r="B3" s="173" t="s">
        <v>49</v>
      </c>
      <c r="C3" s="248">
        <v>3</v>
      </c>
      <c r="D3" s="248">
        <v>4</v>
      </c>
      <c r="E3" s="249">
        <f>+D3-C3</f>
        <v>1</v>
      </c>
    </row>
    <row r="4" spans="2:5" x14ac:dyDescent="0.2">
      <c r="B4" s="173" t="s">
        <v>100</v>
      </c>
      <c r="C4" s="248">
        <v>5</v>
      </c>
      <c r="D4" s="248">
        <v>5</v>
      </c>
      <c r="E4" s="249">
        <f t="shared" ref="E4:E13" si="0">+D4-C4</f>
        <v>0</v>
      </c>
    </row>
    <row r="5" spans="2:5" x14ac:dyDescent="0.2">
      <c r="B5" s="173" t="s">
        <v>98</v>
      </c>
      <c r="C5" s="248">
        <v>11</v>
      </c>
      <c r="D5" s="248">
        <v>11</v>
      </c>
      <c r="E5" s="249">
        <f t="shared" si="0"/>
        <v>0</v>
      </c>
    </row>
    <row r="6" spans="2:5" x14ac:dyDescent="0.2">
      <c r="B6" s="173" t="s">
        <v>99</v>
      </c>
      <c r="C6" s="248">
        <v>6</v>
      </c>
      <c r="D6" s="248">
        <v>7</v>
      </c>
      <c r="E6" s="249">
        <f t="shared" si="0"/>
        <v>1</v>
      </c>
    </row>
    <row r="7" spans="2:5" x14ac:dyDescent="0.2">
      <c r="B7" s="173" t="s">
        <v>97</v>
      </c>
      <c r="C7" s="248">
        <v>7</v>
      </c>
      <c r="D7" s="248">
        <v>9</v>
      </c>
      <c r="E7" s="249">
        <f t="shared" si="0"/>
        <v>2</v>
      </c>
    </row>
    <row r="8" spans="2:5" x14ac:dyDescent="0.2">
      <c r="B8" s="173" t="s">
        <v>293</v>
      </c>
      <c r="C8" s="248">
        <v>4</v>
      </c>
      <c r="D8" s="248">
        <v>5</v>
      </c>
      <c r="E8" s="249">
        <f t="shared" si="0"/>
        <v>1</v>
      </c>
    </row>
    <row r="9" spans="2:5" x14ac:dyDescent="0.2">
      <c r="B9" s="173" t="s">
        <v>88</v>
      </c>
      <c r="C9" s="248">
        <v>2</v>
      </c>
      <c r="D9" s="248">
        <v>2</v>
      </c>
      <c r="E9" s="249">
        <f t="shared" si="0"/>
        <v>0</v>
      </c>
    </row>
    <row r="10" spans="2:5" ht="25.5" x14ac:dyDescent="0.2">
      <c r="B10" s="302" t="s">
        <v>399</v>
      </c>
      <c r="C10" s="248">
        <v>11</v>
      </c>
      <c r="D10" s="248">
        <v>11</v>
      </c>
      <c r="E10" s="249">
        <f t="shared" si="0"/>
        <v>0</v>
      </c>
    </row>
    <row r="11" spans="2:5" ht="25.5" x14ac:dyDescent="0.2">
      <c r="B11" s="173" t="s">
        <v>292</v>
      </c>
      <c r="C11" s="248">
        <v>5</v>
      </c>
      <c r="D11" s="248">
        <v>5</v>
      </c>
      <c r="E11" s="249">
        <f t="shared" si="0"/>
        <v>0</v>
      </c>
    </row>
    <row r="12" spans="2:5" ht="25.5" x14ac:dyDescent="0.2">
      <c r="B12" s="173" t="s">
        <v>87</v>
      </c>
      <c r="C12" s="248">
        <v>12</v>
      </c>
      <c r="D12" s="248">
        <v>12</v>
      </c>
      <c r="E12" s="249">
        <f t="shared" si="0"/>
        <v>0</v>
      </c>
    </row>
    <row r="13" spans="2:5" x14ac:dyDescent="0.2">
      <c r="B13" s="173" t="s">
        <v>86</v>
      </c>
      <c r="C13" s="248">
        <v>9</v>
      </c>
      <c r="D13" s="248">
        <v>11</v>
      </c>
      <c r="E13" s="249">
        <f t="shared" si="0"/>
        <v>2</v>
      </c>
    </row>
    <row r="14" spans="2:5" ht="13.5" thickBot="1" x14ac:dyDescent="0.25">
      <c r="B14" s="303" t="s">
        <v>445</v>
      </c>
      <c r="C14" s="250">
        <f>SUM(C3:C13)</f>
        <v>75</v>
      </c>
      <c r="D14" s="250">
        <f>SUM(D3:D13)</f>
        <v>82</v>
      </c>
      <c r="E14" s="251">
        <f>SUM(E3:E13)</f>
        <v>7</v>
      </c>
    </row>
  </sheetData>
  <mergeCells count="1">
    <mergeCell ref="B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20"/>
  <sheetViews>
    <sheetView topLeftCell="A4" workbookViewId="0">
      <selection activeCell="G22" sqref="G22"/>
    </sheetView>
  </sheetViews>
  <sheetFormatPr baseColWidth="10" defaultRowHeight="12.75" x14ac:dyDescent="0.2"/>
  <cols>
    <col min="1" max="1" width="11.42578125" style="152"/>
    <col min="2" max="2" width="41.5703125" style="152" customWidth="1"/>
    <col min="3" max="3" width="19.85546875" style="152" customWidth="1"/>
    <col min="4" max="4" width="14.42578125" style="152" customWidth="1"/>
    <col min="5" max="5" width="22.140625" style="152" customWidth="1"/>
    <col min="6" max="6" width="20" style="152" customWidth="1"/>
    <col min="7" max="7" width="24.42578125" style="152" customWidth="1"/>
    <col min="8" max="8" width="9.85546875" style="152" customWidth="1"/>
  </cols>
  <sheetData>
    <row r="4" spans="1:8" ht="13.5" thickBot="1" x14ac:dyDescent="0.25"/>
    <row r="5" spans="1:8" ht="18" x14ac:dyDescent="0.2">
      <c r="A5" s="400" t="s">
        <v>378</v>
      </c>
      <c r="B5" s="398" t="s">
        <v>370</v>
      </c>
      <c r="C5" s="398" t="s">
        <v>371</v>
      </c>
      <c r="D5" s="398"/>
      <c r="E5" s="398"/>
      <c r="F5" s="398"/>
      <c r="G5" s="398"/>
      <c r="H5" s="243"/>
    </row>
    <row r="6" spans="1:8" ht="89.25" x14ac:dyDescent="0.2">
      <c r="A6" s="401"/>
      <c r="B6" s="399"/>
      <c r="C6" s="245" t="s">
        <v>372</v>
      </c>
      <c r="D6" s="245" t="s">
        <v>373</v>
      </c>
      <c r="E6" s="245" t="s">
        <v>374</v>
      </c>
      <c r="F6" s="245" t="s">
        <v>375</v>
      </c>
      <c r="G6" s="245" t="s">
        <v>376</v>
      </c>
      <c r="H6" s="246" t="s">
        <v>377</v>
      </c>
    </row>
    <row r="7" spans="1:8" x14ac:dyDescent="0.2">
      <c r="A7" s="173">
        <v>1</v>
      </c>
      <c r="B7" s="247" t="s">
        <v>49</v>
      </c>
      <c r="C7" s="248"/>
      <c r="D7" s="248"/>
      <c r="E7" s="248">
        <v>4</v>
      </c>
      <c r="F7" s="248"/>
      <c r="G7" s="248"/>
      <c r="H7" s="249">
        <f>SUM(C7:G7)</f>
        <v>4</v>
      </c>
    </row>
    <row r="8" spans="1:8" x14ac:dyDescent="0.2">
      <c r="A8" s="173">
        <v>2</v>
      </c>
      <c r="B8" s="247" t="s">
        <v>100</v>
      </c>
      <c r="C8" s="248"/>
      <c r="D8" s="248"/>
      <c r="E8" s="248">
        <v>5</v>
      </c>
      <c r="F8" s="248"/>
      <c r="G8" s="248"/>
      <c r="H8" s="249">
        <f t="shared" ref="H8:H18" si="0">SUM(C8:G8)</f>
        <v>5</v>
      </c>
    </row>
    <row r="9" spans="1:8" x14ac:dyDescent="0.2">
      <c r="A9" s="173">
        <v>3</v>
      </c>
      <c r="B9" s="247" t="s">
        <v>98</v>
      </c>
      <c r="C9" s="248"/>
      <c r="D9" s="248"/>
      <c r="E9" s="248"/>
      <c r="F9" s="248">
        <v>11</v>
      </c>
      <c r="G9" s="248"/>
      <c r="H9" s="249">
        <f t="shared" si="0"/>
        <v>11</v>
      </c>
    </row>
    <row r="10" spans="1:8" x14ac:dyDescent="0.2">
      <c r="A10" s="173">
        <v>4</v>
      </c>
      <c r="B10" s="247" t="s">
        <v>99</v>
      </c>
      <c r="C10" s="248"/>
      <c r="D10" s="248"/>
      <c r="E10" s="248"/>
      <c r="F10" s="248"/>
      <c r="G10" s="248">
        <v>7</v>
      </c>
      <c r="H10" s="249">
        <f t="shared" si="0"/>
        <v>7</v>
      </c>
    </row>
    <row r="11" spans="1:8" x14ac:dyDescent="0.2">
      <c r="A11" s="173">
        <v>5</v>
      </c>
      <c r="B11" s="247" t="s">
        <v>97</v>
      </c>
      <c r="C11" s="248"/>
      <c r="D11" s="248"/>
      <c r="E11" s="248"/>
      <c r="F11" s="248">
        <v>9</v>
      </c>
      <c r="G11" s="248"/>
      <c r="H11" s="249">
        <f t="shared" si="0"/>
        <v>9</v>
      </c>
    </row>
    <row r="12" spans="1:8" x14ac:dyDescent="0.2">
      <c r="A12" s="173">
        <v>6</v>
      </c>
      <c r="B12" s="247" t="s">
        <v>293</v>
      </c>
      <c r="C12" s="248"/>
      <c r="D12" s="248"/>
      <c r="E12" s="248">
        <v>4</v>
      </c>
      <c r="F12" s="248">
        <v>1</v>
      </c>
      <c r="G12" s="248"/>
      <c r="H12" s="249">
        <f t="shared" si="0"/>
        <v>5</v>
      </c>
    </row>
    <row r="13" spans="1:8" x14ac:dyDescent="0.2">
      <c r="A13" s="173">
        <v>7</v>
      </c>
      <c r="B13" s="247" t="s">
        <v>88</v>
      </c>
      <c r="C13" s="248"/>
      <c r="D13" s="248"/>
      <c r="E13" s="248">
        <v>2</v>
      </c>
      <c r="F13" s="248"/>
      <c r="G13" s="248"/>
      <c r="H13" s="249">
        <f t="shared" si="0"/>
        <v>2</v>
      </c>
    </row>
    <row r="14" spans="1:8" ht="25.5" x14ac:dyDescent="0.2">
      <c r="A14" s="173">
        <v>8</v>
      </c>
      <c r="B14" s="247" t="s">
        <v>83</v>
      </c>
      <c r="C14" s="248"/>
      <c r="D14" s="248">
        <v>11</v>
      </c>
      <c r="E14" s="248"/>
      <c r="F14" s="248"/>
      <c r="G14" s="248"/>
      <c r="H14" s="249">
        <f t="shared" si="0"/>
        <v>11</v>
      </c>
    </row>
    <row r="15" spans="1:8" ht="25.5" x14ac:dyDescent="0.2">
      <c r="A15" s="173">
        <v>9</v>
      </c>
      <c r="B15" s="247" t="s">
        <v>292</v>
      </c>
      <c r="C15" s="248">
        <v>5</v>
      </c>
      <c r="D15" s="248"/>
      <c r="E15" s="248"/>
      <c r="F15" s="248"/>
      <c r="G15" s="248"/>
      <c r="H15" s="249">
        <f t="shared" si="0"/>
        <v>5</v>
      </c>
    </row>
    <row r="16" spans="1:8" x14ac:dyDescent="0.2">
      <c r="A16" s="173">
        <v>10</v>
      </c>
      <c r="B16" s="247" t="s">
        <v>87</v>
      </c>
      <c r="C16" s="248">
        <v>12</v>
      </c>
      <c r="D16" s="248"/>
      <c r="E16" s="248"/>
      <c r="F16" s="248"/>
      <c r="G16" s="248"/>
      <c r="H16" s="249">
        <f t="shared" si="0"/>
        <v>12</v>
      </c>
    </row>
    <row r="17" spans="1:8" x14ac:dyDescent="0.2">
      <c r="A17" s="173">
        <v>11</v>
      </c>
      <c r="B17" s="247" t="s">
        <v>86</v>
      </c>
      <c r="C17" s="248">
        <v>11</v>
      </c>
      <c r="D17" s="248"/>
      <c r="E17" s="248"/>
      <c r="F17" s="248"/>
      <c r="G17" s="248"/>
      <c r="H17" s="249">
        <f t="shared" si="0"/>
        <v>11</v>
      </c>
    </row>
    <row r="18" spans="1:8" x14ac:dyDescent="0.2">
      <c r="A18" s="273"/>
      <c r="B18" s="274" t="s">
        <v>324</v>
      </c>
      <c r="C18" s="275">
        <f>SUM(C7:C17)</f>
        <v>28</v>
      </c>
      <c r="D18" s="275">
        <f>SUM(D7:D17)</f>
        <v>11</v>
      </c>
      <c r="E18" s="275">
        <f>SUM(E7:E17)</f>
        <v>15</v>
      </c>
      <c r="F18" s="275">
        <f>SUM(F7:F17)</f>
        <v>21</v>
      </c>
      <c r="G18" s="275">
        <f>SUM(G7:G17)</f>
        <v>7</v>
      </c>
      <c r="H18" s="276">
        <f t="shared" si="0"/>
        <v>82</v>
      </c>
    </row>
    <row r="19" spans="1:8" ht="13.5" thickBot="1" x14ac:dyDescent="0.25">
      <c r="A19" s="277"/>
      <c r="B19" s="278" t="s">
        <v>408</v>
      </c>
      <c r="C19" s="279">
        <f t="shared" ref="C19:H19" si="1">C18/$H$18</f>
        <v>0.34146341463414637</v>
      </c>
      <c r="D19" s="279">
        <f t="shared" si="1"/>
        <v>0.13414634146341464</v>
      </c>
      <c r="E19" s="279">
        <f t="shared" si="1"/>
        <v>0.18292682926829268</v>
      </c>
      <c r="F19" s="279">
        <f t="shared" si="1"/>
        <v>0.25609756097560976</v>
      </c>
      <c r="G19" s="279">
        <f t="shared" si="1"/>
        <v>8.5365853658536592E-2</v>
      </c>
      <c r="H19" s="280">
        <f t="shared" si="1"/>
        <v>1</v>
      </c>
    </row>
    <row r="20" spans="1:8" x14ac:dyDescent="0.2">
      <c r="A20" s="272"/>
      <c r="B20" s="272"/>
    </row>
  </sheetData>
  <mergeCells count="3">
    <mergeCell ref="C5:G5"/>
    <mergeCell ref="B5:B6"/>
    <mergeCell ref="A5:A6"/>
  </mergeCells>
  <printOptions horizontalCentered="1" verticalCentered="1"/>
  <pageMargins left="0.70866141732283472" right="0.70866141732283472" top="0.74803149606299213" bottom="0.74803149606299213" header="0.31496062992125984" footer="0.31496062992125984"/>
  <pageSetup scale="76"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cump obj</vt:lpstr>
      <vt:lpstr>TDPROCESOS-OBJETIVOS</vt:lpstr>
      <vt:lpstr>TDPROCESOS-ESTRATEGIAS</vt:lpstr>
      <vt:lpstr>TD TIPO IND</vt:lpstr>
      <vt:lpstr>tipo de ind.</vt:lpstr>
      <vt:lpstr>BASE PLAN DE ACCION </vt:lpstr>
      <vt:lpstr>COMP. TIPO IND</vt:lpstr>
      <vt:lpstr>COMP. 2017-2018</vt:lpstr>
      <vt:lpstr>PROCESOS - OBJETIVOS</vt:lpstr>
      <vt:lpstr>PROCESOS - ESTRATEGIAS</vt:lpstr>
      <vt:lpstr>PDE</vt:lpstr>
      <vt:lpstr>PCPC</vt:lpstr>
      <vt:lpstr>EEPP</vt:lpstr>
      <vt:lpstr>PVCGF</vt:lpstr>
      <vt:lpstr>RFJC</vt:lpstr>
      <vt:lpstr>GJ</vt:lpstr>
      <vt:lpstr>GTH</vt:lpstr>
      <vt:lpstr>GAF</vt:lpstr>
      <vt:lpstr>GTI</vt:lpstr>
      <vt:lpstr>GD</vt:lpstr>
      <vt:lpstr>EM</vt:lpstr>
      <vt:lpstr>'BASE PLAN DE ACCION '!Títulos_a_imprimir</vt:lpstr>
    </vt:vector>
  </TitlesOfParts>
  <Company>SSPD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Luis Alejandro Vanegas Salamanca</cp:lastModifiedBy>
  <cp:lastPrinted>2018-04-02T17:26:44Z</cp:lastPrinted>
  <dcterms:created xsi:type="dcterms:W3CDTF">2004-03-09T16:42:53Z</dcterms:created>
  <dcterms:modified xsi:type="dcterms:W3CDTF">2023-01-25T20:04:33Z</dcterms:modified>
</cp:coreProperties>
</file>